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CT" sheetId="1" state="visible" r:id="rId2"/>
    <sheet name="CCT_GESTOR" sheetId="2" state="visible" r:id="rId3"/>
    <sheet name="Plan3" sheetId="3" state="visible" r:id="rId4"/>
  </sheets>
  <definedNames>
    <definedName function="false" hidden="false" localSheetId="0" name="_xlnm.Print_Area" vbProcedure="false">CCT!$B$3:$AP$43</definedName>
    <definedName function="false" hidden="true" localSheetId="0" name="_xlnm._FilterDatabase" vbProcedure="false">CCT!$B$3:$AP$38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P32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Carina Vicente:
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Q32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Carina Vicente:
</t>
        </r>
      </text>
    </comment>
  </commentList>
</comments>
</file>

<file path=xl/sharedStrings.xml><?xml version="1.0" encoding="utf-8"?>
<sst xmlns="http://schemas.openxmlformats.org/spreadsheetml/2006/main" count="562" uniqueCount="174">
  <si>
    <t xml:space="preserve">PREGÃO 0537/2018 PROCESSO SGP-E 5601/2018		</t>
  </si>
  <si>
    <t xml:space="preserve">OBJETO: AQUISIÇÃO DE FERRAMENTAS, UTENSÍLIOS, MATERIAIS DE REPARO E DE EQUIPAMENTOS DE OFICINA, ORIENTAÇÃO/MEDIÇÃO PARA OS CENTROS CCT E CEPLAN DA UDESC</t>
  </si>
  <si>
    <t xml:space="preserve">Vigência da Ata: 14/08/2018 até 14/09/2019</t>
  </si>
  <si>
    <t xml:space="preserve">CENTRO PARTICIPANTE: CCT			</t>
  </si>
  <si>
    <t xml:space="preserve">FORNECEDOR</t>
  </si>
  <si>
    <t xml:space="preserve">LOTE</t>
  </si>
  <si>
    <t xml:space="preserve">ITEM</t>
  </si>
  <si>
    <t xml:space="preserve">ESPECIFICAÇÃO</t>
  </si>
  <si>
    <t xml:space="preserve">DETALHAMENTO</t>
  </si>
  <si>
    <t xml:space="preserve">GRUPO - CLASSE</t>
  </si>
  <si>
    <t xml:space="preserve">ID/CÓDIGO NUC</t>
  </si>
  <si>
    <t xml:space="preserve">UNIDADE</t>
  </si>
  <si>
    <t xml:space="preserve">MARCA/MODELO</t>
  </si>
  <si>
    <t xml:space="preserve">ENTREGA (DIAS)</t>
  </si>
  <si>
    <t xml:space="preserve">PAGAMENTO (DIAS)</t>
  </si>
  <si>
    <t xml:space="preserve">PREÇO UNITÁRIO (R$)</t>
  </si>
  <si>
    <t xml:space="preserve">QTDE LICITADA</t>
  </si>
  <si>
    <t xml:space="preserve">SALDO AUTOMÁTICO</t>
  </si>
  <si>
    <t xml:space="preserve">ALERTA</t>
  </si>
  <si>
    <t xml:space="preserve">CEPLAN</t>
  </si>
  <si>
    <t xml:space="preserve">Arquivo Permanente</t>
  </si>
  <si>
    <t xml:space="preserve">Almoxarifado</t>
  </si>
  <si>
    <t xml:space="preserve">Serviços Gerais</t>
  </si>
  <si>
    <t xml:space="preserve">Setor de Patrimônio</t>
  </si>
  <si>
    <t xml:space="preserve">Depto. De Química</t>
  </si>
  <si>
    <t xml:space="preserve">Laboratório de Construção Civil</t>
  </si>
  <si>
    <t xml:space="preserve">Depto. De Eng. Mecânica</t>
  </si>
  <si>
    <t xml:space="preserve">Oficina da Eng. Mecânica</t>
  </si>
  <si>
    <t xml:space="preserve">Depto de Engenharia Elétrica</t>
  </si>
  <si>
    <t xml:space="preserve">LCP</t>
  </si>
  <si>
    <t xml:space="preserve">PET</t>
  </si>
  <si>
    <t xml:space="preserve">Lab. Eletromag.</t>
  </si>
  <si>
    <t xml:space="preserve">LAPESC/LAPAE</t>
  </si>
  <si>
    <t xml:space="preserve">GERM</t>
  </si>
  <si>
    <t xml:space="preserve">nPEE</t>
  </si>
  <si>
    <t xml:space="preserve">GEB</t>
  </si>
  <si>
    <t xml:space="preserve">LAME</t>
  </si>
  <si>
    <t xml:space="preserve">LAMAN</t>
  </si>
  <si>
    <t xml:space="preserve">Almoxarifado do DEE</t>
  </si>
  <si>
    <t xml:space="preserve">Oficina do DFIS</t>
  </si>
  <si>
    <t xml:space="preserve">LABDEF</t>
  </si>
  <si>
    <t xml:space="preserve">PRAPEG Desafio Solar</t>
  </si>
  <si>
    <t xml:space="preserve">PRAPEG – BAJA</t>
  </si>
  <si>
    <t xml:space="preserve">Desenvolvimento de dinâmicas aplicadas ao ensino de Engenharia de Produção</t>
  </si>
  <si>
    <t xml:space="preserve">TOTAL</t>
  </si>
  <si>
    <t xml:space="preserve"> AF/OS nº  1789/2018 Qtde. DT</t>
  </si>
  <si>
    <t xml:space="preserve"> AF/OS nº  1794/2018 Qtde. DT</t>
  </si>
  <si>
    <t xml:space="preserve"> AF/OS nº  1771/2018 Qtde. DT</t>
  </si>
  <si>
    <t xml:space="preserve"> AF/OS nº  0649/2019 Qtde. DT</t>
  </si>
  <si>
    <t xml:space="preserve"> AF/OS nº  0691/2019 Qtde. DT</t>
  </si>
  <si>
    <t xml:space="preserve"> AF/OS nº  0699/2019 Qtde. DT</t>
  </si>
  <si>
    <t xml:space="preserve"> AF/OS nº  0754/2019 Qtde. DT</t>
  </si>
  <si>
    <t xml:space="preserve">KAFER COMERCIO LTDA EPP</t>
  </si>
  <si>
    <r>
      <rPr>
        <b val="true"/>
        <sz val="12"/>
        <rFont val="Times New Roman"/>
        <family val="1"/>
        <charset val="1"/>
      </rPr>
      <t xml:space="preserve">Plaina elétrica 850 watts</t>
    </r>
    <r>
      <rPr>
        <sz val="12"/>
        <rFont val="Times New Roman"/>
        <family val="1"/>
        <charset val="1"/>
      </rPr>
      <t xml:space="preserve">, voltagem 220 volts, potência 850 watts, rotação por minuto: 16.000 rpm, profundidade de corte por passada: até 4mm, faca : 82mm. Itens incluso: conjunto do calibrador da faca, guia lateral, guia paralela, 2 facas, chave soquete, maleta.</t>
    </r>
  </si>
  <si>
    <t xml:space="preserve">449052-38</t>
  </si>
  <si>
    <t xml:space="preserve">28-02</t>
  </si>
  <si>
    <t xml:space="preserve">00276-3-008</t>
  </si>
  <si>
    <t xml:space="preserve">Peça</t>
  </si>
  <si>
    <t xml:space="preserve">RT-PL 82 EINHELL</t>
  </si>
  <si>
    <r>
      <rPr>
        <b val="true"/>
        <sz val="12"/>
        <rFont val="Times New Roman"/>
        <family val="1"/>
        <charset val="1"/>
      </rPr>
      <t xml:space="preserve">Furadeira de impacto </t>
    </r>
    <r>
      <rPr>
        <sz val="12"/>
        <rFont val="Arial"/>
        <family val="2"/>
        <charset val="1"/>
      </rPr>
      <t xml:space="preserve">Profissional com Maleta de 1/2 Pol. 650W 220V; Potência: 650W; Voltagem: 220V; N° de rotações (sem carga): 0-3.150rpm; Potência útil: 301W; Binário (situação de aparafusamento «branda»): 10,8Nm; Binário nominal: 1,8Nm; Mandril: ½” (13mm); Amplitude de aperto: 1,5 (13mm); Número de impactos com regime de rotações em va: 0-48.000rpm; Impactos por minuto: 0-48.000rpm</t>
    </r>
  </si>
  <si>
    <t xml:space="preserve">449052-34</t>
  </si>
  <si>
    <t xml:space="preserve">00277-1-001</t>
  </si>
  <si>
    <t xml:space="preserve">RT-ID 65 EINHELL</t>
  </si>
  <si>
    <r>
      <rPr>
        <b val="true"/>
        <sz val="12"/>
        <rFont val="Arial"/>
        <family val="2"/>
        <charset val="1"/>
      </rPr>
      <t xml:space="preserve">Furadeira de impacto ½” 600 watts</t>
    </r>
    <r>
      <rPr>
        <sz val="12"/>
        <rFont val="Arial"/>
        <family val="2"/>
        <charset val="1"/>
      </rPr>
      <t xml:space="preserve">, com mandril de 1/2”ou 13mm, com número de rotações de 0-3000rpm. Tensão de 220V ou bivolt. Deve vir com maleta compatível.</t>
    </r>
  </si>
  <si>
    <r>
      <rPr>
        <b val="true"/>
        <sz val="12"/>
        <rFont val="Times New Roman"/>
        <family val="1"/>
        <charset val="1"/>
      </rPr>
      <t xml:space="preserve">FURADEIRA/PARAFUSADEIRA 3/8 A BATERIA -</t>
    </r>
    <r>
      <rPr>
        <sz val="12"/>
        <rFont val="Arial"/>
        <family val="2"/>
        <charset val="1"/>
      </rPr>
      <t xml:space="preserve"> Com maleta  alimentação bateria de Litio 12v; carregador de baterias bivolt; 02 baterias; freio Instantâneo; Iluminação do local de trabalho; mandril de aperto rápido; duas velocidades mecânicas; velocidade variável; rotação reversível; seletor de função; e ajuste de torque.</t>
    </r>
  </si>
  <si>
    <t xml:space="preserve">00277-1-011</t>
  </si>
  <si>
    <t xml:space="preserve">BOSCH</t>
  </si>
  <si>
    <r>
      <rPr>
        <b val="true"/>
        <sz val="12"/>
        <rFont val="Times New Roman"/>
        <family val="1"/>
        <charset val="1"/>
      </rPr>
      <t xml:space="preserve">Furadeira e parafusadeira a bateria 12V </t>
    </r>
    <r>
      <rPr>
        <sz val="12"/>
        <rFont val="Arial"/>
        <family val="2"/>
        <charset val="1"/>
      </rPr>
      <t xml:space="preserve">com maleta e kit de brocas para madeira, metal e alvenaria; e bits tipo phillips, pozidriv, fenda, hexalobular e allen.; alimentação bateria de Litio 12v; carregador de baterias bivolt; 02 baterias; freio Instantâneo; Iluminação do local de trabalho; mandril de aperto rápido; duas velocidades mecânicas; velocidade variável; rotação reversível; seletor de função; e ajuste de torque</t>
    </r>
  </si>
  <si>
    <t xml:space="preserve">00277-1-018</t>
  </si>
  <si>
    <r>
      <rPr>
        <b val="true"/>
        <sz val="12"/>
        <rFont val="Arial"/>
        <family val="2"/>
        <charset val="1"/>
      </rPr>
      <t xml:space="preserve">Micro Retífica com Pinça de 1/8 Pol. - 220 V
</t>
    </r>
    <r>
      <rPr>
        <sz val="12"/>
        <rFont val="Arial"/>
        <family val="2"/>
        <charset val="1"/>
      </rPr>
      <t xml:space="preserve">Potência: no mínimo 100 W
RPM: 3.000 a 30.000 RPM
Pinça: 1/8"
Tensão: 220 V
Tensão de entrada: 220V
Acompanha: Chave de Mandril, Pinça Reserva de 1/8" e 6 Pontas Abrasivas</t>
    </r>
  </si>
  <si>
    <t xml:space="preserve">26-02</t>
  </si>
  <si>
    <t xml:space="preserve">01551-2-002</t>
  </si>
  <si>
    <t xml:space="preserve">DWT</t>
  </si>
  <si>
    <r>
      <rPr>
        <b val="true"/>
        <sz val="12"/>
        <rFont val="Arial"/>
        <family val="2"/>
        <charset val="1"/>
      </rPr>
      <t xml:space="preserve">Furadeira de bancada. </t>
    </r>
    <r>
      <rPr>
        <sz val="12"/>
        <rFont val="Arial"/>
        <family val="2"/>
        <charset val="1"/>
      </rPr>
      <t xml:space="preserve">Capacidade de furação em aço: 16 mm ou 5/8'; Profundidade de furação: 60 mm; Cone do fuso: J3 - haste cônica para mandril; Motor: Potência: 1/2 hp - 0,37 KW; Tensão: 220V; Rotação: de 250 até 3100 RPM; Distância entre o centro do fuso à coluna: 125 mm; Largura x Altura x Comprimento: 330 x 720 x 480 mm; Capacidade de broca de 1/8' a 5/8' (3 a 16 mm) e haste cônica para mandril J3.</t>
    </r>
  </si>
  <si>
    <t xml:space="preserve">01555-5-004</t>
  </si>
  <si>
    <t xml:space="preserve">SOMAR</t>
  </si>
  <si>
    <r>
      <rPr>
        <b val="true"/>
        <sz val="12"/>
        <rFont val="Arial"/>
        <family val="2"/>
        <charset val="1"/>
      </rPr>
      <t xml:space="preserve">Soprador Térmico </t>
    </r>
    <r>
      <rPr>
        <sz val="12"/>
        <rFont val="Arial"/>
        <family val="2"/>
        <charset val="1"/>
      </rPr>
      <t xml:space="preserve">Pistola Secadora de Ar Quente - 220V 2000W</t>
    </r>
  </si>
  <si>
    <t xml:space="preserve">449052-08</t>
  </si>
  <si>
    <t xml:space="preserve">61-02</t>
  </si>
  <si>
    <t xml:space="preserve">02911-4-003</t>
  </si>
  <si>
    <r>
      <rPr>
        <b val="true"/>
        <sz val="12"/>
        <rFont val="Times New Roman"/>
        <family val="1"/>
        <charset val="1"/>
      </rPr>
      <t xml:space="preserve">Martelete 800 watts, velocidade variável e reversível sds-plus</t>
    </r>
    <r>
      <rPr>
        <sz val="12"/>
        <rFont val="Arial"/>
        <family val="2"/>
        <charset val="1"/>
      </rPr>
      <t xml:space="preserve">, potência: 220 Volts, 800 watts, RPM: 0-1.200, IPM: 0-4.600, concreto: 26mm, aço: 13mm, madeira: 32mm, cabo de energia: 2,5metros, energia de impacto: 2,9 joules. Itens incluso: Punho lateral, limitador de profundidade e maleta plástica para transporte.</t>
    </r>
  </si>
  <si>
    <t xml:space="preserve">10051-0-002</t>
  </si>
  <si>
    <r>
      <rPr>
        <b val="true"/>
        <sz val="12"/>
        <rFont val="Times New Roman"/>
        <family val="1"/>
        <charset val="1"/>
      </rPr>
      <t xml:space="preserve">Moto Esmeril, </t>
    </r>
    <r>
      <rPr>
        <sz val="12"/>
        <rFont val="Arial"/>
        <family val="2"/>
        <charset val="1"/>
      </rPr>
      <t xml:space="preserve">368W bivolt; Diâmetro do rebolo: 6"; Rotação: 3.580 min-1 – rpm; Frequência: 50/60 Hz; Potência:368 W; Cor: Azul.</t>
    </r>
  </si>
  <si>
    <t xml:space="preserve">26-01</t>
  </si>
  <si>
    <t xml:space="preserve">00628-9-007</t>
  </si>
  <si>
    <t xml:space="preserve">TRAMONTINA</t>
  </si>
  <si>
    <r>
      <rPr>
        <b val="true"/>
        <sz val="12"/>
        <rFont val="Arial"/>
        <family val="2"/>
        <charset val="1"/>
      </rPr>
      <t xml:space="preserve">Esmerilhadeira Angular 4 1/2"</t>
    </r>
    <r>
      <rPr>
        <sz val="12"/>
        <rFont val="Arial"/>
        <family val="2"/>
        <charset val="1"/>
      </rPr>
      <t xml:space="preserve">, voltagem 220V, potência 850 watts. Carcaça de engrenagem de alumínio. Pino-trava do eixo para troca fácil de acessórios. Escovas de carvão autodesligantes para maior proteção do motor. Estrator com proteção extra para maior vida útil. Rotação sem carga: 11.000 min-1. Disco de desbaste: 4 ½ (18 peças). Disco de corte  : 4 ½ (09 peças). Eixo: M14. Itens Inclusos: empunhadeira auxiliar (sem VC), flange, porca redonda, chave de pinos, capa de proteção, ,maleta.</t>
    </r>
  </si>
  <si>
    <t xml:space="preserve">01565-2-010</t>
  </si>
  <si>
    <t xml:space="preserve">RP COMERCIAL LTDA</t>
  </si>
  <si>
    <r>
      <rPr>
        <b val="true"/>
        <sz val="12"/>
        <rFont val="Arial"/>
        <family val="2"/>
        <charset val="1"/>
      </rPr>
      <t xml:space="preserve">Balança Eletrônica de Precisão,</t>
    </r>
    <r>
      <rPr>
        <sz val="12"/>
        <rFont val="Arial"/>
        <family val="2"/>
        <charset val="1"/>
      </rPr>
      <t xml:space="preserve"> com microprocessador, possui tara subtrativa, mostrador digital de cristal líquido, indicador de estabilidade de leitura e indicador de capacidade já utilizada.
É posssivel a pesagem em oito unidades de massa (g, kg, gr, dwt, oz, ozt, ct e lb), sistema de contagem de peças e ajuste do tempo de pesagem. Temperatura de operação de 10°C a 40°C. Tensão de trabalho 110V ou 220V, com tolerância de +/- 10%, frequência 50/60Hz.
Com selo de aprovação INMETRO
Carga Máxima
500/5000g
Senbilidade
0,01
Reprodutibilidade
0,01
Campo de tara até
500
Tempo máximo de estab.
0,5 a 2s
Dimensões do prato(mm)
202x156
Dimensões aproximadas C x L x A (mm)
292x210x70
Consumo típico
10va
Portaria Inmetro
211/03</t>
    </r>
  </si>
  <si>
    <t xml:space="preserve">449052-04</t>
  </si>
  <si>
    <t xml:space="preserve">60-01</t>
  </si>
  <si>
    <t xml:space="preserve">01418-4-006</t>
  </si>
  <si>
    <t xml:space="preserve">MARTE/AD5002</t>
  </si>
  <si>
    <r>
      <rPr>
        <b val="true"/>
        <sz val="12"/>
        <rFont val="Arial"/>
        <family val="2"/>
        <charset val="1"/>
      </rPr>
      <t xml:space="preserve">BALANCA DE PRECISAO
</t>
    </r>
    <r>
      <rPr>
        <sz val="12"/>
        <rFont val="Arial"/>
        <family val="2"/>
        <charset val="1"/>
      </rPr>
      <t xml:space="preserve">Balança Eletrônica Pesadora .Capacidade Máxima 6kg com dupla sensibilidade: de 0 a 3 kg =1g e a partir de 3 kg a 6 kg = 2g. Prato em aço inox 35,9 x 25 ,1cm. Display frontal e traseiro, sem saída Serial, Bivolt automático.</t>
    </r>
  </si>
  <si>
    <t xml:space="preserve">TOLEDO/PRIX 9094 PLUS 6 kg</t>
  </si>
  <si>
    <r>
      <rPr>
        <b val="true"/>
        <sz val="12"/>
        <rFont val="Arial"/>
        <family val="2"/>
        <charset val="1"/>
      </rPr>
      <t xml:space="preserve">Lavadoura alta pressão</t>
    </r>
    <r>
      <rPr>
        <sz val="12"/>
        <rFont val="Arial"/>
        <family val="2"/>
        <charset val="1"/>
      </rPr>
      <t xml:space="preserve">, dados técnicos : Mangueira alta pressão (m) 9, pressão máxima (bar) 150, Voltagem 220V, Vazão máxima de água (l/h) 700, Peso (Kg) 26,4- Potência (KW) 2,9 - Pressão de trabalho (bar) 122 - Acessórios : LAVADOURA DE SUPERFICIES. Como possui escovas de deslizes especiais, limpa diversos tipos de pisos e superficies. PROLONGADOR DE LANÇA : Recomendado durante o uso de outros acessórios, como o tubo de limpeza com desvio angular e a escova totativa de lavagem. DISPOSITIVO JATEAMENTO COM LÍQUIDO : indicado para limpeza de mutos e a remoção de resquícios de tinta ou ferrugem de peças metálicas e madeira. CONJUNTO DE LIMPEZA DE ENCANAMENTO: com 15m de extensão e alta flexibilidade, é indicado para desobstrução de encanamentos. FILTRO DE ÁGUA: máxima proteção da bomba para água suja. MANGUEIRA PLANA COM CARRETEL FIXO: a mangueira plaina têxtil (comprimento12m) serve para o abastecimento de água e cumpre a mesma função de uma mangueira normal para jardim. Porém em função de sua forma construtiva, a mangueira pode ser enrolada em um espaço limitado do carretel.</t>
    </r>
  </si>
  <si>
    <t xml:space="preserve">449052-12</t>
  </si>
  <si>
    <t xml:space="preserve">18-04</t>
  </si>
  <si>
    <t xml:space="preserve">01480-0-015</t>
  </si>
  <si>
    <t xml:space="preserve">STIHL/RE143</t>
  </si>
  <si>
    <r>
      <rPr>
        <b val="true"/>
        <sz val="12"/>
        <rFont val="Arial"/>
        <family val="2"/>
        <charset val="1"/>
      </rPr>
      <t xml:space="preserve">Aspirador de pó e líquidos. </t>
    </r>
    <r>
      <rPr>
        <sz val="12"/>
        <rFont val="Arial"/>
        <family val="2"/>
        <charset val="1"/>
      </rPr>
      <t xml:space="preserve">capacidade de 10 litros, aspirar solidos e liquidos,  rodízios para facilitar o transporte, bocal para pisos, tubos prolongadores plásticos,  bocal para cantos e frestas. Raio de ação de 6,2 metros, comprimento cabo elétrico 3.5 metros. Altura: 520mm, Largura: 330mm, Profundidade: 330mm, Tensão elétrica: 220V, Frequência: 50-60 Hz, Potencia: 1200W.</t>
    </r>
  </si>
  <si>
    <t xml:space="preserve">18-03</t>
  </si>
  <si>
    <t xml:space="preserve">02437-6-014</t>
  </si>
  <si>
    <t xml:space="preserve">ELECTROLUX/A10N1</t>
  </si>
  <si>
    <r>
      <rPr>
        <b val="true"/>
        <sz val="12"/>
        <rFont val="Arial"/>
        <family val="2"/>
        <charset val="1"/>
      </rPr>
      <t xml:space="preserve">Enceradeira Elétrica Bivolt</t>
    </r>
    <r>
      <rPr>
        <sz val="12"/>
        <rFont val="Arial"/>
        <family val="2"/>
        <charset val="1"/>
      </rPr>
      <t xml:space="preserve">. Lava e Lustra Todos Os Pisos. - Possui Baixo Nível De Ruído. - Rodas De Pvc Que Evitam Marcas No Piso. Produto Certificado Pelo Inmetro. Características Da Enceradeira 300 Mm , Tensão: Bivolt - 127v / 220v - Motor: 1/2 Hp - Rotação: 190 Rpm - Cabo Elétrico: 12 Metros – Diâmetro da Escova: 300 Mm (30 Cm) - Rodas: Pvc. Acompanha 01 Escova De Lavar Com Flange e 01 Suporte Fixador Com Flange </t>
    </r>
  </si>
  <si>
    <t xml:space="preserve">02825-8-013</t>
  </si>
  <si>
    <t xml:space="preserve">DEEP CLEAN/DC300 PLUS BIVOLT</t>
  </si>
  <si>
    <r>
      <rPr>
        <b val="true"/>
        <sz val="12"/>
        <rFont val="Arial"/>
        <family val="2"/>
        <charset val="1"/>
      </rPr>
      <t xml:space="preserve">Lixadeira orbital</t>
    </r>
    <r>
      <rPr>
        <sz val="12"/>
        <rFont val="Arial"/>
        <family val="2"/>
        <charset val="1"/>
      </rPr>
      <t xml:space="preserve">, 180watts, voltagem 220V, potência 180 watts, Tamanho da base: 112 x 102mm, Tamanho da lixa: 114 x 140mm, Oscilações por min.: 14.000, Dimensões: 131 x 112 x 137mm, Cabo de energia: 2m. Itens inclusos: coletor de pó, base perfurada.</t>
    </r>
  </si>
  <si>
    <t xml:space="preserve">01543-1-013</t>
  </si>
  <si>
    <r>
      <rPr>
        <b val="true"/>
        <sz val="12"/>
        <rFont val="Times New Roman"/>
        <family val="1"/>
        <charset val="1"/>
      </rPr>
      <t xml:space="preserve">Lixadeira Roto-orbital
</t>
    </r>
    <r>
      <rPr>
        <sz val="12"/>
        <rFont val="Arial"/>
        <family val="2"/>
        <charset val="1"/>
      </rPr>
      <t xml:space="preserve">Potência (W)
250W
Velocidade
7.500 - 12.000 MIN (sem carga)
Voltagem   220 V
Contendo coletor de pó com sistema microfiltro, prato lixa macia e 1 disco de lixa</t>
    </r>
  </si>
  <si>
    <r>
      <rPr>
        <b val="true"/>
        <sz val="12"/>
        <rFont val="Times New Roman"/>
        <family val="1"/>
        <charset val="1"/>
      </rPr>
      <t xml:space="preserve">Lixadeira de Palma oscilante, </t>
    </r>
    <r>
      <rPr>
        <sz val="12"/>
        <rFont val="Arial"/>
        <family val="2"/>
        <charset val="1"/>
      </rPr>
      <t xml:space="preserve">180 W 220 V; Potência nominal consumida: 180 W; Voltagem: 220 V; N° de rotações em ponto morto: 12.000 min-1; N° de oscilações em vazio: 24.000 min-1; Diâmetro do circulo de oscilação: 1,6 mm; Dimensões da folha de lixar: Aderência de velcro: 115 x 107 mm, Tensão de aperto: 115 x 140 mm; Dimensões da placa de lixar: 113 x 105 mm </t>
    </r>
  </si>
  <si>
    <t xml:space="preserve">01543-1-014</t>
  </si>
  <si>
    <r>
      <rPr>
        <b val="true"/>
        <sz val="12"/>
        <rFont val="Times New Roman"/>
        <family val="1"/>
        <charset val="1"/>
      </rPr>
      <t xml:space="preserve">Politriz, </t>
    </r>
    <r>
      <rPr>
        <sz val="12"/>
        <rFont val="Arial"/>
        <family val="2"/>
        <charset val="1"/>
      </rPr>
      <t xml:space="preserve">5 Pol. 600w 220v com Maleta Plástica; Potência: 600w; Velocidade: 1000-3000/ min (RPM); Diâmetro da boina: 5" (127mm); Tamanho do cabo: 2 metros</t>
    </r>
  </si>
  <si>
    <t xml:space="preserve">01560-1-005</t>
  </si>
  <si>
    <t xml:space="preserve">BLACK&amp;DECKER</t>
  </si>
  <si>
    <r>
      <rPr>
        <b val="true"/>
        <sz val="12"/>
        <rFont val="Times New Roman"/>
        <family val="1"/>
        <charset val="1"/>
      </rPr>
      <t xml:space="preserve">Serra Circular de Bancada 10"
</t>
    </r>
    <r>
      <rPr>
        <sz val="12"/>
        <rFont val="Arial"/>
        <family val="2"/>
        <charset val="1"/>
      </rPr>
      <t xml:space="preserve">- Dupla isolação
- Freio instantâneo
- Partida suave
- Ficha Técnica:
- Potência: 1.650W
- Capacidade de corte: 0º: 91mm / 45º: 63mm
- Diâmetro da lâmina: 255mm
- Diâmetro do furo: 15.88mm
- Rotações por minuto: 4.800
- Dimensões(C x L x A): 665 x 766 x 344mm
- Peso: +/-28kg
- Acompanha a Serra Circular de Bancada 10" - 220V:
- Lâmina de serra
- Régua guia
- Régua em ângulo
- Chave 19
- Chave soquete 13-22
- Condutor
- Mesa mecânica com avanço telescópico à direita </t>
    </r>
  </si>
  <si>
    <t xml:space="preserve">01540-7-020</t>
  </si>
  <si>
    <r>
      <rPr>
        <b val="true"/>
        <sz val="12"/>
        <rFont val="Times New Roman"/>
        <family val="1"/>
        <charset val="1"/>
      </rPr>
      <t xml:space="preserve">Serra rápida portátil</t>
    </r>
    <r>
      <rPr>
        <sz val="12"/>
        <rFont val="Arial"/>
        <family val="2"/>
        <charset val="1"/>
      </rPr>
      <t xml:space="preserve">, com serra 14 polegadas. Potência mínima 2000 watts. Tensão: 220v. Rotações por minuto mínima: 3800 rpm. Tamanho disco: 355 mm (14''). Deve ser robustas e potente. Alavanca para mudança rápida do ângulo de corte da peça. Capacidade de corte: 90º Ø 115 mm (4 1/2''). Diâmetro do eixo para disco 25.4 mm. Deve acompanhar a máquina: lâmina de serra 14 polegadas, chaves T e óculos de proteção. Deve fazer cortes rápidos, sem rebarbas, com pouco aquecimento e sem deformação da peça; ser ideal para tubos, arestas de perfis, conduítes. Possuir morsa com roldana horizontal. Deve possuir: protetor do disco, interruptor, botão trava, base de alumínio, morsa e protetor traseiro do corte.</t>
    </r>
  </si>
  <si>
    <t xml:space="preserve">01563-6-001</t>
  </si>
  <si>
    <r>
      <rPr>
        <b val="true"/>
        <sz val="12"/>
        <rFont val="Times New Roman"/>
        <family val="1"/>
        <charset val="1"/>
      </rPr>
      <t xml:space="preserve">Serra (Policorte) C/ Motor e disco - 14" - 2.200W – 220V.
</t>
    </r>
    <r>
      <rPr>
        <sz val="12"/>
        <rFont val="Arial"/>
        <family val="2"/>
        <charset val="1"/>
      </rPr>
      <t xml:space="preserve">- Maior potência e capacidade de corte.
- Gatilho de segurança.
- Dupla isolação.
Dados Técnicos:
- Cod. LW1401S-220V
- Potência: 2.200W
- Rotações por minuto: 3.800
- Diâmetro do disco: 355mm
- Diâmetro do furo: 25.4mm
- Peso: 16.90 Kg
- Dimensões (C x L x A): 50.00 x 29.00 x 62.00 centímetros
- Quantidade(s): 1 peça
- Acompanha:
- Chave s
- Disco de corte </t>
    </r>
  </si>
  <si>
    <t xml:space="preserve">26-11</t>
  </si>
  <si>
    <t xml:space="preserve">06348-7-001</t>
  </si>
  <si>
    <r>
      <rPr>
        <b val="true"/>
        <sz val="12"/>
        <rFont val="Arial"/>
        <family val="2"/>
        <charset val="1"/>
      </rPr>
      <t xml:space="preserve">Serra tico-tico 650 watts</t>
    </r>
    <r>
      <rPr>
        <sz val="12"/>
        <rFont val="Arial"/>
        <family val="2"/>
        <charset val="1"/>
      </rPr>
      <t xml:space="preserve">, 650W de potência mínima, de 500 a 3100 golpes por minuto, capacidade corte madeira de 90mm e aço 8,0mm, peso aproximado de até 3kg. Com 15 lâminas com 75mm de comprimento para madeira com prego e alumínio até 13mm de espessura e 15 laminas com 75mm comprimento para corte limpo em madeira com até 50mm espessura.</t>
    </r>
  </si>
  <si>
    <t xml:space="preserve">08626-6-005</t>
  </si>
  <si>
    <r>
      <rPr>
        <b val="true"/>
        <sz val="12"/>
        <rFont val="Arial"/>
        <family val="2"/>
        <charset val="1"/>
      </rPr>
      <t xml:space="preserve">Serra tico-tico 500 watts, </t>
    </r>
    <r>
      <rPr>
        <sz val="12"/>
        <rFont val="Arial"/>
        <family val="2"/>
        <charset val="1"/>
      </rPr>
      <t xml:space="preserve">com base ajustável até 45º; Potência: 500 watts. Tensão: 220v; Rotação: 0 - 3.200 gpm; Capacidade de corte:Aço: 40 mm, Madeira: 135 mm</t>
    </r>
  </si>
  <si>
    <t xml:space="preserve">DEWALT</t>
  </si>
  <si>
    <r>
      <rPr>
        <b val="true"/>
        <sz val="12"/>
        <rFont val="Arial"/>
        <family val="2"/>
        <charset val="1"/>
      </rPr>
      <t xml:space="preserve">Serra mármore, 1400 watts</t>
    </r>
    <r>
      <rPr>
        <sz val="12"/>
        <rFont val="Arial"/>
        <family val="2"/>
        <charset val="1"/>
      </rPr>
      <t xml:space="preserve">, 110mm, 220 Volts, potencia 1.400 watts, capacidades: a 0 graus: 32,5mm (1-1/4”) a 45 graus: 21,5mm (7/8”), diâmetro do disco 110mm, (4-3/8”), rotação por minuto (rpm) 12.000. Itens incluso: chave, chave allen.</t>
    </r>
  </si>
  <si>
    <t xml:space="preserve">08626-6-006</t>
  </si>
  <si>
    <t xml:space="preserve">N.H.NETO - COMÉRCIO DE INSTRUMENTOS DE MEDIÇÃO - EPP</t>
  </si>
  <si>
    <r>
      <rPr>
        <b val="true"/>
        <sz val="12"/>
        <rFont val="Arial"/>
        <family val="2"/>
        <charset val="1"/>
      </rPr>
      <t xml:space="preserve">Luxímetro Digital 2000/20000/100000 lux.
</t>
    </r>
    <r>
      <rPr>
        <sz val="12"/>
        <rFont val="Arial"/>
        <family val="2"/>
        <charset val="1"/>
      </rPr>
      <t xml:space="preserve">Display: LCD 3 ½ dígitos com leitura máxima de 1999, indicação x10 e x100.
Alimentação: Uma bateria padrão de 9V.
Fotosensor: Fotodiodo de Silício.
Dimensões:  equipamento: 230x72x30mm
                     Sensor: 106x57x26mm</t>
    </r>
  </si>
  <si>
    <t xml:space="preserve">449052-06</t>
  </si>
  <si>
    <t xml:space="preserve">41-01</t>
  </si>
  <si>
    <t xml:space="preserve">01715-9-002</t>
  </si>
  <si>
    <t xml:space="preserve">POLITERM/POL-10B</t>
  </si>
  <si>
    <r>
      <rPr>
        <b val="true"/>
        <sz val="12"/>
        <rFont val="Arial"/>
        <family val="2"/>
        <charset val="1"/>
      </rPr>
      <t xml:space="preserve">Macaco Hidráulico Industrial – Tipo Unha </t>
    </r>
    <r>
      <rPr>
        <sz val="12"/>
        <rFont val="Arial"/>
        <family val="2"/>
        <charset val="1"/>
      </rPr>
      <t xml:space="preserve">– Capacidade de 5 Toneladas. Ideal para elevação de máquinas e estruturas pesadas. Deve possuir sistema de giro de 360º na alavanca.A cabeça superior também serve como base de elevação.  Dados Técnicos : Altura aberto : no mínimo  410mm; Altura da base :  +/- 25mm; Altura da bomba:  +/- 170 mm;  Altura fechado:  +/- 300mm; Altura Máximo da Unha :  +/- 160 mm; Altura Mínimo da Unha:  no máximo  25 mm; Capacidade de carga:  5000 Kg; Comprimento da alavanca:  +/-  650mm; Dimensões da base (L x C):   +/- 270mm x 185mm; Peso : no máximo  25Kg.</t>
    </r>
  </si>
  <si>
    <t xml:space="preserve">26-06</t>
  </si>
  <si>
    <t xml:space="preserve">01583-0-004</t>
  </si>
  <si>
    <t xml:space="preserve">BOVENAU</t>
  </si>
  <si>
    <r>
      <rPr>
        <b val="true"/>
        <sz val="12"/>
        <rFont val="Arial"/>
        <family val="2"/>
        <charset val="1"/>
      </rPr>
      <t xml:space="preserve">Tartaruga dianteira: </t>
    </r>
    <r>
      <rPr>
        <sz val="12"/>
        <rFont val="Arial"/>
        <family val="2"/>
        <charset val="1"/>
      </rPr>
      <t xml:space="preserve">Base com rodízios para movimentação de máquinas. Base de apoio em aço com espessura de 8 mm. Chapa giratória, 360˚, apoiada sobre rolamento axial, revestida com material antiderrapante. Dimensões da base (comprimento, largura) 170x85mm. Quatro rodízios de nylon com diâmetro de 80 mm e comprimento de 100 mm cada um. Rodízios mancalizados adequadamente por rolamentos. Altura total 110 mm e peso de 12 kg. Capacidade de carga 4000 kg.</t>
    </r>
  </si>
  <si>
    <t xml:space="preserve">449052-52</t>
  </si>
  <si>
    <t xml:space="preserve">30-02</t>
  </si>
  <si>
    <t xml:space="preserve">01940-2-015</t>
  </si>
  <si>
    <r>
      <rPr>
        <b val="true"/>
        <sz val="12"/>
        <rFont val="Arial"/>
        <family val="2"/>
        <charset val="1"/>
      </rPr>
      <t xml:space="preserve">Tartaruga traseira: </t>
    </r>
    <r>
      <rPr>
        <sz val="12"/>
        <rFont val="Arial"/>
        <family val="2"/>
        <charset val="1"/>
      </rPr>
      <t xml:space="preserve">Base com rodízios tipo industrial para movimentação de máquinas. Base de apoio em aço com espessura de 8 mm com alça e revestida na parte superior com material antiderrapante. Dimensões da base (comprimento, largura) 260x125mm. Dois rodízios em nylon com diâmetro de 80 mm e comprimento de 95 mm cada um. Ambos mancalizados adequadamente por rolamentos. Altura total 110 mm e peso de 4 kg. Capacidade de carga 2000 kg.</t>
    </r>
  </si>
  <si>
    <t xml:space="preserve">01940-2-016</t>
  </si>
  <si>
    <r>
      <rPr>
        <b val="true"/>
        <sz val="12"/>
        <rFont val="Times New Roman"/>
        <family val="1"/>
        <charset val="1"/>
      </rPr>
      <t xml:space="preserve">Micrômetro Externo Digital 
</t>
    </r>
    <r>
      <rPr>
        <sz val="12"/>
        <rFont val="Arial"/>
        <family val="2"/>
        <charset val="1"/>
      </rPr>
      <t xml:space="preserve">Capacidade para medir espessura de 0 a 25 mm. Micrometro externo digital sem saída. Tambor e cilindro graduados em milímetros. 0-25MM - 0-1" Resolução 0,001MM-0,0005"</t>
    </r>
  </si>
  <si>
    <t xml:space="preserve">28-04</t>
  </si>
  <si>
    <t xml:space="preserve">02462-7-007</t>
  </si>
  <si>
    <t xml:space="preserve">DIGIMESS</t>
  </si>
  <si>
    <r>
      <rPr>
        <b val="true"/>
        <sz val="12"/>
        <rFont val="Arial"/>
        <family val="2"/>
        <charset val="1"/>
      </rPr>
      <t xml:space="preserve">Blocos em v com grampos_ 60x60x50mm: </t>
    </r>
    <r>
      <rPr>
        <sz val="12"/>
        <rFont val="Arial"/>
        <family val="2"/>
        <charset val="1"/>
      </rPr>
      <t xml:space="preserve"> 
Os blocos em v com grampos devem ser fornecido em  pares; dimensões mínimas: 60x60x50mm; Capacidade de fixação: até Ø34mm no mínimo; Deve ser fabricados em aço temperado, finamente retificado. Fixação através de grampos, podendo o bloco ser tombado em 90°; Deve possuir  entalhe em V na parte superior em 90°, o paralelismo do prisma em relação às faces deve ser  0,010mm no máximo. Deve ser fornecidos em pares pelo fabricante. 
</t>
    </r>
  </si>
  <si>
    <t xml:space="preserve">04701-5-002</t>
  </si>
  <si>
    <t xml:space="preserve">Pares</t>
  </si>
  <si>
    <r>
      <rPr>
        <b val="true"/>
        <sz val="12"/>
        <rFont val="Arial"/>
        <family val="2"/>
        <charset val="1"/>
      </rPr>
      <t xml:space="preserve">Bloco em V Magnético_100 Kgf:</t>
    </r>
    <r>
      <rPr>
        <sz val="12"/>
        <rFont val="Arial"/>
        <family val="2"/>
        <charset val="1"/>
      </rPr>
      <t xml:space="preserve">  
Deve ser fabricados em aço, finamente retificado. A Fixação magnética  deve ocorrer através de chave liga/desliga.  Deve possuir  entalhe em V na parte superior em 90° e na parte inferior em 90°.  Dimensões mínimas do bloco: 100x95x70mm; Capacidade mínima de fixação : Ø4 até Ø60mm; Força magnética mínima : 100Kgf. 
</t>
    </r>
  </si>
  <si>
    <t xml:space="preserve">04701-5-003</t>
  </si>
  <si>
    <r>
      <rPr>
        <b val="true"/>
        <sz val="12"/>
        <rFont val="Arial"/>
        <family val="2"/>
        <charset val="1"/>
      </rPr>
      <t xml:space="preserve">Chuveiro/Lava-olhos.</t>
    </r>
    <r>
      <rPr>
        <sz val="12"/>
        <rFont val="Arial"/>
        <family val="2"/>
        <charset val="1"/>
      </rPr>
      <t xml:space="preserve"> Sistema conjugado contendo chuveiro de emergência na altura de 2,2 m e lava olhos na altura de 1,1 m. Fabricado em ferro galvanizado com pintura epóxi anticorrosiva e na cor verde. Esguicho do lava olhos deve ser em plástico (polipropileno), acionável manualmente por alavanca em alumínio ou inox. Pressão do esguicho deve ser regulável.  A bacia do lava olhos pode ser em inox ou plástico. Acionamento manual do chuveiro por haste triangular em inox ou alumínio.</t>
    </r>
  </si>
  <si>
    <t xml:space="preserve">449052-24</t>
  </si>
  <si>
    <t xml:space="preserve">58-04</t>
  </si>
  <si>
    <t xml:space="preserve">07430-6 022</t>
  </si>
  <si>
    <t xml:space="preserve">WEA/CHUVEIRO LAVA OLHOS GALVANIZADO</t>
  </si>
  <si>
    <r>
      <rPr>
        <b val="true"/>
        <sz val="12"/>
        <rFont val="Arial"/>
        <family val="2"/>
        <charset val="1"/>
      </rPr>
      <t xml:space="preserve">Calibrador Traçador de Altura </t>
    </r>
    <r>
      <rPr>
        <sz val="12"/>
        <rFont val="Arial"/>
        <family val="2"/>
        <charset val="1"/>
      </rPr>
      <t xml:space="preserve">capacidade de 500mm: 
O calibrador deverá possuir : Capacidade de 500mm(mínimo);  Exatidão: ± 0,05mm; Ser fabricados em aço inoxidável temperado; Base em ferro fundido pintado esmaltado;  Escala principal ajustável;  Nônio com lupa de aumento para facilitar a leitura;  Parafuso de fixação da medida;  Ajuste fino;  Riscador (com ponta em metal duro) e presilha do riscador; Graduação de 0,02mm/.001";  Possuir  1 ano de garantia no mínimo.</t>
    </r>
  </si>
  <si>
    <t xml:space="preserve">11728-5-001</t>
  </si>
  <si>
    <t xml:space="preserve">QTDE REGISTRADA</t>
  </si>
  <si>
    <t xml:space="preserve">QTDE UTILIZADA</t>
  </si>
  <si>
    <t xml:space="preserve">VALOR REGISTRADO</t>
  </si>
  <si>
    <t xml:space="preserve">VALOR UTILIZADO</t>
  </si>
  <si>
    <t xml:space="preserve">Pregão 0537/2018</t>
  </si>
  <si>
    <t xml:space="preserve">OBEJTO: AQUISIÇÃO DE FERRAMENTAS, UTENSÍLIOS, MATERIAIS DE REPARO E DE EQUIPAMENTOS DE OFICINA, ORIENTAÇÃO/MEDIÇÃO PARA OS CENTROS CCT E CEPLAN DA UDESC</t>
  </si>
  <si>
    <t xml:space="preserve">CEPLAN NÃO UTILIZOU DEMANDAS</t>
  </si>
  <si>
    <t xml:space="preserve">Vigência da ata: 14/08/2018 a 14/096/2019</t>
  </si>
  <si>
    <t xml:space="preserve">Valor Total da Ata com Aditivo</t>
  </si>
  <si>
    <t xml:space="preserve">Valor Utilizado</t>
  </si>
  <si>
    <t xml:space="preserve">% Aditivos</t>
  </si>
  <si>
    <t xml:space="preserve">% Utilizado</t>
  </si>
  <si>
    <t xml:space="preserve">Resumo Atualizado em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</si>
</sst>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@"/>
    <numFmt numFmtId="167" formatCode="&quot;R$ &quot;#,##0.00"/>
    <numFmt numFmtId="168" formatCode="0"/>
    <numFmt numFmtId="169" formatCode="0.00"/>
    <numFmt numFmtId="170" formatCode="_-[$R$-416]\ * #,##0.00_-;\-[$R$-416]\ * #,##0.00_-;_-[$R$-416]\ * \-??_-;_-@_-"/>
    <numFmt numFmtId="171" formatCode="0%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1"/>
      <name val="Calibri"/>
      <family val="2"/>
      <charset val="1"/>
    </font>
    <font>
      <b val="true"/>
      <sz val="14"/>
      <name val="Arial"/>
      <family val="2"/>
      <charset val="1"/>
    </font>
    <font>
      <sz val="12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Times New Roman"/>
      <family val="1"/>
      <charset val="1"/>
    </font>
    <font>
      <sz val="12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E46C0A"/>
        <bgColor rgb="FFFF9900"/>
      </patternFill>
    </fill>
    <fill>
      <patternFill patternType="solid">
        <fgColor rgb="FFDBEEF4"/>
        <bgColor rgb="FFCCFFFF"/>
      </patternFill>
    </fill>
    <fill>
      <patternFill patternType="solid">
        <fgColor rgb="FF93CDDD"/>
        <bgColor rgb="FFBFBFBF"/>
      </patternFill>
    </fill>
    <fill>
      <patternFill patternType="solid">
        <fgColor rgb="FF984807"/>
        <bgColor rgb="FF993366"/>
      </patternFill>
    </fill>
    <fill>
      <patternFill patternType="solid">
        <fgColor rgb="FFDDD9C3"/>
        <bgColor rgb="FFC6D9F1"/>
      </patternFill>
    </fill>
    <fill>
      <patternFill patternType="solid">
        <fgColor rgb="FF92D050"/>
        <bgColor rgb="FF72BF44"/>
      </patternFill>
    </fill>
    <fill>
      <patternFill patternType="solid">
        <fgColor rgb="FF7F7F7F"/>
        <bgColor rgb="FF948A54"/>
      </patternFill>
    </fill>
    <fill>
      <patternFill patternType="solid">
        <fgColor rgb="FFBFBFBF"/>
        <bgColor rgb="FFCCC1DA"/>
      </patternFill>
    </fill>
    <fill>
      <patternFill patternType="solid">
        <fgColor rgb="FFE6B9B8"/>
        <bgColor rgb="FFCCC1DA"/>
      </patternFill>
    </fill>
    <fill>
      <patternFill patternType="solid">
        <fgColor rgb="FF00B0F0"/>
        <bgColor rgb="FF33CCCC"/>
      </patternFill>
    </fill>
    <fill>
      <patternFill patternType="solid">
        <fgColor rgb="FF558ED5"/>
        <bgColor rgb="FF7F7F7F"/>
      </patternFill>
    </fill>
    <fill>
      <patternFill patternType="solid">
        <fgColor rgb="FFFF0000"/>
        <bgColor rgb="FF800000"/>
      </patternFill>
    </fill>
    <fill>
      <patternFill patternType="solid">
        <fgColor rgb="FFCCC1DA"/>
        <bgColor rgb="FFBFBFBF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948A54"/>
        <bgColor rgb="FF7F7F7F"/>
      </patternFill>
    </fill>
    <fill>
      <patternFill patternType="solid">
        <fgColor rgb="FF00B05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72BF44"/>
        <bgColor rgb="FF92D050"/>
      </patternFill>
    </fill>
    <fill>
      <patternFill patternType="solid">
        <fgColor rgb="FFC6D9F1"/>
        <bgColor rgb="FFDDD9C3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5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6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7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8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9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0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1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12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13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4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5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6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17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11" fillId="18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11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19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9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1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1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9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5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8" fontId="1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9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9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1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1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9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9" borderId="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9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9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9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9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1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6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9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6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9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1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14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0" xfId="0" applyFont="true" applyBorder="false" applyAlignment="true" applyProtection="false">
      <alignment horizontal="center" vertical="center" textRotation="90" wrapText="true" indent="0" shrinkToFit="false"/>
      <protection locked="true" hidden="false"/>
    </xf>
    <xf numFmtId="164" fontId="8" fillId="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1" borderId="1" xfId="0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7" fontId="6" fillId="21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1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1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1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7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7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9" fillId="7" borderId="2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9" fillId="7" borderId="2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9" fillId="7" borderId="2" xfId="19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2BF44"/>
      <rgbColor rgb="FF800080"/>
      <rgbColor rgb="FF008080"/>
      <rgbColor rgb="FFBFBFBF"/>
      <rgbColor rgb="FF7F7F7F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DD9C3"/>
      <rgbColor rgb="FFFFFF99"/>
      <rgbColor rgb="FF93CDDD"/>
      <rgbColor rgb="FFFF99CC"/>
      <rgbColor rgb="FFCCC1DA"/>
      <rgbColor rgb="FFE6B9B8"/>
      <rgbColor rgb="FF3366FF"/>
      <rgbColor rgb="FF33CCCC"/>
      <rgbColor rgb="FF92D050"/>
      <rgbColor rgb="FFFFC000"/>
      <rgbColor rgb="FFFF9900"/>
      <rgbColor rgb="FFE46C0A"/>
      <rgbColor rgb="FF558ED5"/>
      <rgbColor rgb="FF948A54"/>
      <rgbColor rgb="FF003366"/>
      <rgbColor rgb="FF00B050"/>
      <rgbColor rgb="FF003300"/>
      <rgbColor rgb="FF333300"/>
      <rgbColor rgb="FF98480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A38"/>
  <sheetViews>
    <sheetView showFormulas="false" showGridLines="true" showRowColHeaders="true" showZeros="true" rightToLeft="false" tabSelected="false" showOutlineSymbols="true" defaultGridColor="true" view="normal" topLeftCell="D1" colorId="64" zoomScale="71" zoomScaleNormal="71" zoomScalePageLayoutView="100" workbookViewId="0">
      <pane xSplit="0" ySplit="3" topLeftCell="A4" activePane="bottomLeft" state="frozen"/>
      <selection pane="topLeft" activeCell="D1" activeCellId="0" sqref="D1"/>
      <selection pane="bottomLeft" activeCell="D1" activeCellId="0" sqref="D1"/>
    </sheetView>
  </sheetViews>
  <sheetFormatPr defaultRowHeight="15.7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1" width="13.57"/>
    <col collapsed="false" customWidth="true" hidden="false" outlineLevel="0" max="3" min="3" style="1" width="17.58"/>
    <col collapsed="false" customWidth="true" hidden="false" outlineLevel="0" max="4" min="4" style="2" width="117.15"/>
    <col collapsed="false" customWidth="true" hidden="false" outlineLevel="0" max="5" min="5" style="3" width="15.57"/>
    <col collapsed="false" customWidth="true" hidden="false" outlineLevel="0" max="6" min="6" style="3" width="10.71"/>
    <col collapsed="false" customWidth="true" hidden="false" outlineLevel="0" max="7" min="7" style="3" width="17.29"/>
    <col collapsed="false" customWidth="true" hidden="false" outlineLevel="0" max="8" min="8" style="4" width="9.85"/>
    <col collapsed="false" customWidth="true" hidden="false" outlineLevel="0" max="9" min="9" style="4" width="24.42"/>
    <col collapsed="false" customWidth="true" hidden="false" outlineLevel="0" max="11" min="10" style="4" width="10.71"/>
    <col collapsed="false" customWidth="true" hidden="false" outlineLevel="0" max="12" min="12" style="4" width="14.15"/>
    <col collapsed="false" customWidth="true" hidden="false" outlineLevel="0" max="14" min="13" style="4" width="8.86"/>
    <col collapsed="false" customWidth="true" hidden="false" outlineLevel="0" max="15" min="15" style="4" width="13.01"/>
    <col collapsed="false" customWidth="true" hidden="false" outlineLevel="0" max="16" min="16" style="5" width="6.71"/>
    <col collapsed="false" customWidth="true" hidden="false" outlineLevel="0" max="18" min="17" style="5" width="7.71"/>
    <col collapsed="false" customWidth="true" hidden="false" outlineLevel="0" max="20" min="19" style="5" width="8.71"/>
    <col collapsed="false" customWidth="true" hidden="false" outlineLevel="0" max="22" min="21" style="5" width="6.42"/>
    <col collapsed="false" customWidth="true" hidden="false" outlineLevel="0" max="24" min="23" style="5" width="6.71"/>
    <col collapsed="false" customWidth="true" hidden="false" outlineLevel="0" max="25" min="25" style="5" width="9.71"/>
    <col collapsed="false" customWidth="true" hidden="false" outlineLevel="0" max="37" min="26" style="5" width="6.86"/>
    <col collapsed="false" customWidth="true" hidden="false" outlineLevel="0" max="38" min="38" style="5" width="9.42"/>
    <col collapsed="false" customWidth="true" hidden="false" outlineLevel="0" max="39" min="39" style="5" width="7.57"/>
    <col collapsed="false" customWidth="true" hidden="false" outlineLevel="0" max="40" min="40" style="5" width="14.43"/>
    <col collapsed="false" customWidth="true" hidden="false" outlineLevel="0" max="41" min="41" style="6" width="11.71"/>
    <col collapsed="false" customWidth="true" hidden="false" outlineLevel="0" max="42" min="42" style="6" width="16.86"/>
    <col collapsed="false" customWidth="true" hidden="false" outlineLevel="0" max="43" min="43" style="6" width="11.86"/>
    <col collapsed="false" customWidth="true" hidden="false" outlineLevel="0" max="44" min="44" style="6" width="12.86"/>
    <col collapsed="false" customWidth="true" hidden="false" outlineLevel="0" max="46" min="45" style="6" width="15.42"/>
    <col collapsed="false" customWidth="true" hidden="false" outlineLevel="0" max="47" min="47" style="6" width="13.29"/>
    <col collapsed="false" customWidth="true" hidden="false" outlineLevel="0" max="48" min="48" style="6" width="11.57"/>
    <col collapsed="false" customWidth="true" hidden="false" outlineLevel="0" max="183" min="49" style="6" width="9.14"/>
    <col collapsed="false" customWidth="true" hidden="false" outlineLevel="0" max="1016" min="184" style="7" width="9.14"/>
    <col collapsed="false" customWidth="true" hidden="false" outlineLevel="0" max="1025" min="1017" style="0" width="8.67"/>
  </cols>
  <sheetData>
    <row r="1" customFormat="false" ht="28.5" hidden="false" customHeight="true" outlineLevel="0" collapsed="false">
      <c r="A1" s="8" t="s">
        <v>0</v>
      </c>
      <c r="B1" s="8"/>
      <c r="C1" s="8"/>
      <c r="D1" s="9" t="s">
        <v>1</v>
      </c>
      <c r="E1" s="10" t="s">
        <v>2</v>
      </c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customFormat="false" ht="28.5" hidden="false" customHeight="true" outlineLevel="0" collapsed="false">
      <c r="A2" s="12" t="s">
        <v>3</v>
      </c>
      <c r="B2" s="12"/>
      <c r="C2" s="12"/>
      <c r="D2" s="12"/>
      <c r="E2" s="13"/>
      <c r="F2" s="14"/>
      <c r="G2" s="1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customFormat="false" ht="183" hidden="false" customHeight="true" outlineLevel="0" collapsed="false">
      <c r="A3" s="16" t="s">
        <v>4</v>
      </c>
      <c r="B3" s="17" t="s">
        <v>5</v>
      </c>
      <c r="C3" s="17" t="s">
        <v>6</v>
      </c>
      <c r="D3" s="18" t="s">
        <v>7</v>
      </c>
      <c r="E3" s="19" t="s">
        <v>8</v>
      </c>
      <c r="F3" s="20" t="s">
        <v>9</v>
      </c>
      <c r="G3" s="20" t="s">
        <v>10</v>
      </c>
      <c r="H3" s="20" t="s">
        <v>11</v>
      </c>
      <c r="I3" s="21" t="s">
        <v>12</v>
      </c>
      <c r="J3" s="22" t="s">
        <v>13</v>
      </c>
      <c r="K3" s="22" t="s">
        <v>14</v>
      </c>
      <c r="L3" s="22" t="s">
        <v>15</v>
      </c>
      <c r="M3" s="22" t="s">
        <v>16</v>
      </c>
      <c r="N3" s="22" t="s">
        <v>17</v>
      </c>
      <c r="O3" s="22" t="s">
        <v>18</v>
      </c>
      <c r="P3" s="23" t="s">
        <v>19</v>
      </c>
      <c r="Q3" s="24" t="s">
        <v>20</v>
      </c>
      <c r="R3" s="25" t="s">
        <v>21</v>
      </c>
      <c r="S3" s="26" t="s">
        <v>22</v>
      </c>
      <c r="T3" s="27" t="s">
        <v>23</v>
      </c>
      <c r="U3" s="28" t="s">
        <v>24</v>
      </c>
      <c r="V3" s="29" t="s">
        <v>25</v>
      </c>
      <c r="W3" s="30" t="s">
        <v>26</v>
      </c>
      <c r="X3" s="31" t="s">
        <v>27</v>
      </c>
      <c r="Y3" s="32" t="s">
        <v>28</v>
      </c>
      <c r="Z3" s="32" t="s">
        <v>29</v>
      </c>
      <c r="AA3" s="32" t="s">
        <v>30</v>
      </c>
      <c r="AB3" s="32" t="s">
        <v>31</v>
      </c>
      <c r="AC3" s="32" t="s">
        <v>32</v>
      </c>
      <c r="AD3" s="32" t="s">
        <v>33</v>
      </c>
      <c r="AE3" s="32" t="s">
        <v>34</v>
      </c>
      <c r="AF3" s="32" t="s">
        <v>35</v>
      </c>
      <c r="AG3" s="32" t="s">
        <v>36</v>
      </c>
      <c r="AH3" s="32" t="s">
        <v>37</v>
      </c>
      <c r="AI3" s="32" t="s">
        <v>38</v>
      </c>
      <c r="AJ3" s="33" t="s">
        <v>39</v>
      </c>
      <c r="AK3" s="33" t="s">
        <v>40</v>
      </c>
      <c r="AL3" s="34" t="s">
        <v>41</v>
      </c>
      <c r="AM3" s="35" t="s">
        <v>42</v>
      </c>
      <c r="AN3" s="36" t="s">
        <v>43</v>
      </c>
      <c r="AO3" s="37" t="s">
        <v>44</v>
      </c>
      <c r="AP3" s="38" t="s">
        <v>45</v>
      </c>
      <c r="AQ3" s="38" t="s">
        <v>46</v>
      </c>
      <c r="AR3" s="38" t="s">
        <v>47</v>
      </c>
      <c r="AS3" s="38" t="s">
        <v>48</v>
      </c>
      <c r="AT3" s="38" t="s">
        <v>49</v>
      </c>
      <c r="AU3" s="38" t="s">
        <v>50</v>
      </c>
      <c r="AV3" s="38" t="s">
        <v>51</v>
      </c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</row>
    <row r="4" customFormat="false" ht="99.75" hidden="false" customHeight="true" outlineLevel="0" collapsed="false">
      <c r="A4" s="40" t="s">
        <v>52</v>
      </c>
      <c r="B4" s="41" t="n">
        <v>13</v>
      </c>
      <c r="C4" s="42" t="n">
        <v>48</v>
      </c>
      <c r="D4" s="43" t="s">
        <v>53</v>
      </c>
      <c r="E4" s="44" t="s">
        <v>54</v>
      </c>
      <c r="F4" s="45" t="s">
        <v>55</v>
      </c>
      <c r="G4" s="44" t="s">
        <v>56</v>
      </c>
      <c r="H4" s="44" t="s">
        <v>57</v>
      </c>
      <c r="I4" s="44" t="s">
        <v>58</v>
      </c>
      <c r="J4" s="44" t="n">
        <v>30</v>
      </c>
      <c r="K4" s="44" t="n">
        <v>30</v>
      </c>
      <c r="L4" s="46" t="n">
        <v>395</v>
      </c>
      <c r="M4" s="47" t="n">
        <f aca="false">AO4</f>
        <v>2</v>
      </c>
      <c r="N4" s="48" t="n">
        <f aca="false">M4-(SUM(AP4:AS4))</f>
        <v>2</v>
      </c>
      <c r="O4" s="49" t="str">
        <f aca="false">IF(N4&lt;=0,"ATENÇÃO","OK")</f>
        <v>OK</v>
      </c>
      <c r="P4" s="50" t="n">
        <v>2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2" t="n">
        <f aca="false">SUM(P4:Y4)+SUM(AJ4:AN4)</f>
        <v>2</v>
      </c>
      <c r="AP4" s="53" t="n">
        <v>0</v>
      </c>
      <c r="AQ4" s="53" t="n">
        <v>0</v>
      </c>
      <c r="AR4" s="53" t="n">
        <v>0</v>
      </c>
      <c r="AS4" s="53" t="n">
        <v>0</v>
      </c>
      <c r="AT4" s="53" t="n">
        <v>0</v>
      </c>
      <c r="AU4" s="53" t="n">
        <v>0</v>
      </c>
      <c r="AV4" s="53" t="n">
        <v>0</v>
      </c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</row>
    <row r="5" customFormat="false" ht="60.75" hidden="false" customHeight="false" outlineLevel="0" collapsed="false">
      <c r="A5" s="55" t="s">
        <v>52</v>
      </c>
      <c r="B5" s="56" t="n">
        <v>14</v>
      </c>
      <c r="C5" s="57" t="n">
        <v>49</v>
      </c>
      <c r="D5" s="58" t="s">
        <v>59</v>
      </c>
      <c r="E5" s="59" t="s">
        <v>60</v>
      </c>
      <c r="F5" s="60" t="s">
        <v>55</v>
      </c>
      <c r="G5" s="59" t="s">
        <v>61</v>
      </c>
      <c r="H5" s="59" t="s">
        <v>57</v>
      </c>
      <c r="I5" s="59" t="s">
        <v>62</v>
      </c>
      <c r="J5" s="59" t="n">
        <v>30</v>
      </c>
      <c r="K5" s="59" t="n">
        <v>30</v>
      </c>
      <c r="L5" s="61" t="n">
        <v>336.68</v>
      </c>
      <c r="M5" s="62" t="n">
        <f aca="false">AO5</f>
        <v>7</v>
      </c>
      <c r="N5" s="63" t="n">
        <f aca="false">M5-(SUM(AP5:AV5))</f>
        <v>2</v>
      </c>
      <c r="O5" s="64" t="str">
        <f aca="false">IF(N5&lt;=0,"ATENÇÃO","OK")</f>
        <v>OK</v>
      </c>
      <c r="P5" s="65" t="n">
        <v>2</v>
      </c>
      <c r="Q5" s="66"/>
      <c r="R5" s="66"/>
      <c r="S5" s="66"/>
      <c r="T5" s="66"/>
      <c r="U5" s="66"/>
      <c r="V5" s="66"/>
      <c r="W5" s="66"/>
      <c r="X5" s="67" t="n">
        <v>2</v>
      </c>
      <c r="Y5" s="68" t="n">
        <f aca="false">SUM(Z5:AG5)</f>
        <v>3</v>
      </c>
      <c r="Z5" s="66"/>
      <c r="AA5" s="66"/>
      <c r="AB5" s="68" t="n">
        <v>1</v>
      </c>
      <c r="AC5" s="68" t="n">
        <v>1</v>
      </c>
      <c r="AD5" s="66"/>
      <c r="AE5" s="66"/>
      <c r="AF5" s="66"/>
      <c r="AG5" s="68" t="n">
        <v>1</v>
      </c>
      <c r="AH5" s="66"/>
      <c r="AI5" s="66"/>
      <c r="AJ5" s="66"/>
      <c r="AK5" s="66"/>
      <c r="AL5" s="66"/>
      <c r="AM5" s="66"/>
      <c r="AN5" s="66"/>
      <c r="AO5" s="69" t="n">
        <f aca="false">SUM(P5:Y5)+SUM(AJ5:AN5)</f>
        <v>7</v>
      </c>
      <c r="AP5" s="66" t="n">
        <v>0</v>
      </c>
      <c r="AQ5" s="66" t="n">
        <v>0</v>
      </c>
      <c r="AR5" s="69" t="n">
        <v>3</v>
      </c>
      <c r="AS5" s="66" t="n">
        <v>0</v>
      </c>
      <c r="AT5" s="70" t="n">
        <v>1</v>
      </c>
      <c r="AU5" s="71" t="n">
        <v>0</v>
      </c>
      <c r="AV5" s="70" t="n">
        <v>1</v>
      </c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</row>
    <row r="6" customFormat="false" ht="31.15" hidden="false" customHeight="true" outlineLevel="0" collapsed="false">
      <c r="A6" s="55"/>
      <c r="B6" s="56"/>
      <c r="C6" s="72" t="n">
        <v>50</v>
      </c>
      <c r="D6" s="73" t="s">
        <v>63</v>
      </c>
      <c r="E6" s="74" t="s">
        <v>60</v>
      </c>
      <c r="F6" s="75" t="s">
        <v>55</v>
      </c>
      <c r="G6" s="74" t="s">
        <v>61</v>
      </c>
      <c r="H6" s="74" t="s">
        <v>57</v>
      </c>
      <c r="I6" s="59" t="s">
        <v>62</v>
      </c>
      <c r="J6" s="74" t="n">
        <v>30</v>
      </c>
      <c r="K6" s="74" t="n">
        <v>30</v>
      </c>
      <c r="L6" s="76" t="n">
        <v>483.33</v>
      </c>
      <c r="M6" s="77" t="n">
        <f aca="false">AO6</f>
        <v>3</v>
      </c>
      <c r="N6" s="78" t="n">
        <f aca="false">M6-(SUM(AP6:AS6))</f>
        <v>2</v>
      </c>
      <c r="O6" s="79" t="str">
        <f aca="false">IF(N6&lt;=0,"ATENÇÃO","OK")</f>
        <v>OK</v>
      </c>
      <c r="P6" s="80" t="n">
        <v>2</v>
      </c>
      <c r="Q6" s="81"/>
      <c r="R6" s="81"/>
      <c r="S6" s="82" t="n">
        <v>1</v>
      </c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3" t="n">
        <f aca="false">SUM(P6:Y6)+SUM(AJ6:AN6)</f>
        <v>3</v>
      </c>
      <c r="AP6" s="81" t="n">
        <v>0</v>
      </c>
      <c r="AQ6" s="81" t="n">
        <v>0</v>
      </c>
      <c r="AR6" s="83" t="n">
        <v>1</v>
      </c>
      <c r="AS6" s="81" t="n">
        <v>0</v>
      </c>
      <c r="AT6" s="84" t="n">
        <v>0</v>
      </c>
      <c r="AU6" s="84" t="n">
        <v>0</v>
      </c>
      <c r="AV6" s="85" t="n">
        <v>0</v>
      </c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</row>
    <row r="7" customFormat="false" ht="55.35" hidden="false" customHeight="true" outlineLevel="0" collapsed="false">
      <c r="A7" s="55"/>
      <c r="B7" s="56"/>
      <c r="C7" s="72" t="n">
        <v>51</v>
      </c>
      <c r="D7" s="86" t="s">
        <v>64</v>
      </c>
      <c r="E7" s="74" t="s">
        <v>60</v>
      </c>
      <c r="F7" s="75" t="s">
        <v>55</v>
      </c>
      <c r="G7" s="74" t="s">
        <v>65</v>
      </c>
      <c r="H7" s="74" t="s">
        <v>57</v>
      </c>
      <c r="I7" s="74" t="s">
        <v>66</v>
      </c>
      <c r="J7" s="74" t="n">
        <v>30</v>
      </c>
      <c r="K7" s="74" t="n">
        <v>30</v>
      </c>
      <c r="L7" s="76" t="n">
        <v>506.3</v>
      </c>
      <c r="M7" s="77" t="n">
        <f aca="false">AO7</f>
        <v>2</v>
      </c>
      <c r="N7" s="63" t="n">
        <f aca="false">M7-(SUM(AP7:AS7))</f>
        <v>2</v>
      </c>
      <c r="O7" s="79" t="str">
        <f aca="false">IF(N7&lt;=0,"ATENÇÃO","OK")</f>
        <v>OK</v>
      </c>
      <c r="P7" s="81"/>
      <c r="Q7" s="81"/>
      <c r="R7" s="81"/>
      <c r="S7" s="81"/>
      <c r="T7" s="87" t="n">
        <v>1</v>
      </c>
      <c r="U7" s="81"/>
      <c r="V7" s="88" t="n">
        <v>1</v>
      </c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3" t="n">
        <f aca="false">SUM(P7:Y7)+SUM(AJ7:AN7)</f>
        <v>2</v>
      </c>
      <c r="AP7" s="81" t="n">
        <v>0</v>
      </c>
      <c r="AQ7" s="81" t="n">
        <v>0</v>
      </c>
      <c r="AR7" s="81" t="n">
        <v>0</v>
      </c>
      <c r="AS7" s="81" t="n">
        <v>0</v>
      </c>
      <c r="AT7" s="89" t="n">
        <v>0</v>
      </c>
      <c r="AU7" s="84" t="n">
        <v>0</v>
      </c>
      <c r="AV7" s="84" t="n">
        <v>0</v>
      </c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</row>
    <row r="8" customFormat="false" ht="69.6" hidden="false" customHeight="true" outlineLevel="0" collapsed="false">
      <c r="A8" s="55"/>
      <c r="B8" s="56"/>
      <c r="C8" s="90" t="n">
        <v>52</v>
      </c>
      <c r="D8" s="91" t="s">
        <v>67</v>
      </c>
      <c r="E8" s="92" t="s">
        <v>60</v>
      </c>
      <c r="F8" s="93" t="s">
        <v>55</v>
      </c>
      <c r="G8" s="92" t="s">
        <v>68</v>
      </c>
      <c r="H8" s="92" t="s">
        <v>57</v>
      </c>
      <c r="I8" s="74" t="s">
        <v>66</v>
      </c>
      <c r="J8" s="92" t="n">
        <v>30</v>
      </c>
      <c r="K8" s="92" t="n">
        <v>30</v>
      </c>
      <c r="L8" s="94" t="n">
        <v>843</v>
      </c>
      <c r="M8" s="77" t="n">
        <f aca="false">AO8</f>
        <v>10</v>
      </c>
      <c r="N8" s="78" t="n">
        <f aca="false">M8-(SUM(AP8:AS8))</f>
        <v>7</v>
      </c>
      <c r="O8" s="79" t="str">
        <f aca="false">IF(N8&lt;=0,"ATENÇÃO","OK")</f>
        <v>OK</v>
      </c>
      <c r="P8" s="95" t="n">
        <v>3</v>
      </c>
      <c r="Q8" s="96"/>
      <c r="R8" s="96"/>
      <c r="S8" s="97" t="n">
        <v>1</v>
      </c>
      <c r="T8" s="96"/>
      <c r="U8" s="96"/>
      <c r="V8" s="96"/>
      <c r="W8" s="98" t="n">
        <v>2</v>
      </c>
      <c r="X8" s="96"/>
      <c r="Y8" s="99" t="n">
        <f aca="false">SUM(Z8:AG8)</f>
        <v>3</v>
      </c>
      <c r="Z8" s="96"/>
      <c r="AA8" s="96"/>
      <c r="AB8" s="96"/>
      <c r="AC8" s="96"/>
      <c r="AD8" s="96"/>
      <c r="AE8" s="99" t="n">
        <v>2</v>
      </c>
      <c r="AF8" s="96"/>
      <c r="AG8" s="99" t="n">
        <v>1</v>
      </c>
      <c r="AH8" s="96"/>
      <c r="AI8" s="96"/>
      <c r="AJ8" s="96" t="n">
        <v>1</v>
      </c>
      <c r="AK8" s="96"/>
      <c r="AL8" s="96"/>
      <c r="AM8" s="96"/>
      <c r="AN8" s="96"/>
      <c r="AO8" s="100" t="n">
        <f aca="false">SUM(P8:Y8)+SUM(AJ8:AN8)</f>
        <v>10</v>
      </c>
      <c r="AP8" s="96" t="n">
        <v>1</v>
      </c>
      <c r="AQ8" s="96" t="n">
        <v>0</v>
      </c>
      <c r="AR8" s="100" t="n">
        <v>2</v>
      </c>
      <c r="AS8" s="96" t="n">
        <v>0</v>
      </c>
      <c r="AT8" s="84" t="n">
        <v>0</v>
      </c>
      <c r="AU8" s="84" t="n">
        <v>0</v>
      </c>
      <c r="AV8" s="85" t="n">
        <v>0</v>
      </c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</row>
    <row r="9" customFormat="false" ht="147" hidden="false" customHeight="true" outlineLevel="0" collapsed="false">
      <c r="A9" s="55"/>
      <c r="B9" s="56"/>
      <c r="C9" s="90" t="n">
        <v>53</v>
      </c>
      <c r="D9" s="101" t="s">
        <v>69</v>
      </c>
      <c r="E9" s="102" t="s">
        <v>54</v>
      </c>
      <c r="F9" s="103" t="s">
        <v>70</v>
      </c>
      <c r="G9" s="102" t="s">
        <v>71</v>
      </c>
      <c r="H9" s="102" t="s">
        <v>57</v>
      </c>
      <c r="I9" s="102" t="s">
        <v>72</v>
      </c>
      <c r="J9" s="102" t="n">
        <v>30</v>
      </c>
      <c r="K9" s="102" t="n">
        <v>30</v>
      </c>
      <c r="L9" s="104" t="n">
        <v>133.03</v>
      </c>
      <c r="M9" s="62" t="n">
        <f aca="false">AO9</f>
        <v>1</v>
      </c>
      <c r="N9" s="63" t="n">
        <f aca="false">M9-(SUM(AP9:AS9))</f>
        <v>0</v>
      </c>
      <c r="O9" s="64" t="str">
        <f aca="false">IF(N9&lt;=0,"ATENÇÃO","OK")</f>
        <v>ATENÇÃO</v>
      </c>
      <c r="P9" s="105"/>
      <c r="Q9" s="106"/>
      <c r="R9" s="106"/>
      <c r="S9" s="107"/>
      <c r="T9" s="96"/>
      <c r="U9" s="105"/>
      <c r="V9" s="105"/>
      <c r="W9" s="105"/>
      <c r="X9" s="102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2"/>
      <c r="AL9" s="108" t="n">
        <v>1</v>
      </c>
      <c r="AM9" s="105"/>
      <c r="AN9" s="105"/>
      <c r="AO9" s="100" t="n">
        <f aca="false">SUM(P9:Y9)+SUM(AJ9:AN9)</f>
        <v>1</v>
      </c>
      <c r="AP9" s="96" t="n">
        <v>0</v>
      </c>
      <c r="AQ9" s="96" t="n">
        <v>0</v>
      </c>
      <c r="AR9" s="100" t="n">
        <v>1</v>
      </c>
      <c r="AS9" s="96" t="n">
        <v>0</v>
      </c>
      <c r="AT9" s="89" t="n">
        <v>0</v>
      </c>
      <c r="AU9" s="84" t="n">
        <v>0</v>
      </c>
      <c r="AV9" s="84" t="n">
        <v>0</v>
      </c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</row>
    <row r="10" customFormat="false" ht="64.5" hidden="false" customHeight="true" outlineLevel="0" collapsed="false">
      <c r="A10" s="55"/>
      <c r="B10" s="56"/>
      <c r="C10" s="72" t="n">
        <v>54</v>
      </c>
      <c r="D10" s="101" t="s">
        <v>73</v>
      </c>
      <c r="E10" s="74" t="s">
        <v>60</v>
      </c>
      <c r="F10" s="93" t="s">
        <v>70</v>
      </c>
      <c r="G10" s="92" t="s">
        <v>74</v>
      </c>
      <c r="H10" s="92" t="s">
        <v>57</v>
      </c>
      <c r="I10" s="92" t="s">
        <v>75</v>
      </c>
      <c r="J10" s="92" t="n">
        <v>30</v>
      </c>
      <c r="K10" s="92" t="n">
        <v>30</v>
      </c>
      <c r="L10" s="94" t="n">
        <v>1633.33</v>
      </c>
      <c r="M10" s="77" t="n">
        <f aca="false">AO10</f>
        <v>3</v>
      </c>
      <c r="N10" s="78" t="n">
        <f aca="false">M10-(SUM(AP10:AS10))</f>
        <v>1</v>
      </c>
      <c r="O10" s="79" t="str">
        <f aca="false">IF(N10&lt;=0,"ATENÇÃO","OK")</f>
        <v>OK</v>
      </c>
      <c r="P10" s="95" t="n">
        <v>1</v>
      </c>
      <c r="Q10" s="96"/>
      <c r="R10" s="96"/>
      <c r="S10" s="97" t="n">
        <v>1</v>
      </c>
      <c r="T10" s="96"/>
      <c r="U10" s="96"/>
      <c r="V10" s="96"/>
      <c r="W10" s="96"/>
      <c r="X10" s="96"/>
      <c r="Y10" s="109" t="n">
        <f aca="false">SUM(Z10:AG10)</f>
        <v>1</v>
      </c>
      <c r="Z10" s="96"/>
      <c r="AA10" s="96"/>
      <c r="AB10" s="96"/>
      <c r="AC10" s="96"/>
      <c r="AD10" s="96"/>
      <c r="AE10" s="96"/>
      <c r="AF10" s="99" t="n">
        <v>1</v>
      </c>
      <c r="AG10" s="96"/>
      <c r="AH10" s="96"/>
      <c r="AI10" s="96"/>
      <c r="AJ10" s="96"/>
      <c r="AK10" s="96"/>
      <c r="AL10" s="96"/>
      <c r="AM10" s="96"/>
      <c r="AN10" s="96"/>
      <c r="AO10" s="100" t="n">
        <f aca="false">SUM(P10:Y10)+SUM(AJ10:AN10)</f>
        <v>3</v>
      </c>
      <c r="AP10" s="81" t="n">
        <v>0</v>
      </c>
      <c r="AQ10" s="81" t="n">
        <v>0</v>
      </c>
      <c r="AR10" s="83" t="n">
        <v>2</v>
      </c>
      <c r="AS10" s="81" t="n">
        <v>0</v>
      </c>
      <c r="AT10" s="84" t="n">
        <v>0</v>
      </c>
      <c r="AU10" s="84" t="n">
        <v>0</v>
      </c>
      <c r="AV10" s="84" t="n">
        <v>0</v>
      </c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</row>
    <row r="11" customFormat="false" ht="30" hidden="false" customHeight="true" outlineLevel="0" collapsed="false">
      <c r="A11" s="55"/>
      <c r="B11" s="56"/>
      <c r="C11" s="72" t="n">
        <v>55</v>
      </c>
      <c r="D11" s="73" t="s">
        <v>76</v>
      </c>
      <c r="E11" s="74" t="s">
        <v>77</v>
      </c>
      <c r="F11" s="75" t="s">
        <v>78</v>
      </c>
      <c r="G11" s="74" t="s">
        <v>79</v>
      </c>
      <c r="H11" s="74" t="s">
        <v>57</v>
      </c>
      <c r="I11" s="74" t="s">
        <v>72</v>
      </c>
      <c r="J11" s="74" t="n">
        <v>30</v>
      </c>
      <c r="K11" s="74" t="n">
        <v>30</v>
      </c>
      <c r="L11" s="76" t="n">
        <v>235.93</v>
      </c>
      <c r="M11" s="110" t="n">
        <f aca="false">AO11</f>
        <v>1</v>
      </c>
      <c r="N11" s="63" t="n">
        <f aca="false">M11-(SUM(AP11:AS11))</f>
        <v>1</v>
      </c>
      <c r="O11" s="79" t="str">
        <f aca="false">IF(N11&lt;=0,"ATENÇÃO","OK")</f>
        <v>OK</v>
      </c>
      <c r="P11" s="81"/>
      <c r="Q11" s="81"/>
      <c r="R11" s="81"/>
      <c r="S11" s="81"/>
      <c r="T11" s="81"/>
      <c r="U11" s="81"/>
      <c r="V11" s="81"/>
      <c r="W11" s="81"/>
      <c r="X11" s="81"/>
      <c r="Y11" s="109" t="n">
        <f aca="false">SUM(Z11:AG11)</f>
        <v>1</v>
      </c>
      <c r="Z11" s="81"/>
      <c r="AA11" s="81"/>
      <c r="AB11" s="81"/>
      <c r="AC11" s="81"/>
      <c r="AD11" s="81"/>
      <c r="AE11" s="109" t="n">
        <v>1</v>
      </c>
      <c r="AF11" s="81"/>
      <c r="AG11" s="81"/>
      <c r="AH11" s="81"/>
      <c r="AI11" s="81"/>
      <c r="AJ11" s="81"/>
      <c r="AK11" s="81"/>
      <c r="AL11" s="81"/>
      <c r="AM11" s="81"/>
      <c r="AN11" s="81"/>
      <c r="AO11" s="100" t="n">
        <f aca="false">SUM(P11:Y11)+SUM(AJ11:AN11)</f>
        <v>1</v>
      </c>
      <c r="AP11" s="81" t="n">
        <v>0</v>
      </c>
      <c r="AQ11" s="81" t="n">
        <v>0</v>
      </c>
      <c r="AR11" s="81" t="n">
        <v>0</v>
      </c>
      <c r="AS11" s="81" t="n">
        <v>0</v>
      </c>
      <c r="AT11" s="89" t="n">
        <v>0</v>
      </c>
      <c r="AU11" s="84" t="n">
        <v>0</v>
      </c>
      <c r="AV11" s="85" t="n">
        <v>0</v>
      </c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</row>
    <row r="12" customFormat="false" ht="57.2" hidden="false" customHeight="true" outlineLevel="0" collapsed="false">
      <c r="A12" s="55"/>
      <c r="B12" s="56"/>
      <c r="C12" s="90" t="n">
        <v>56</v>
      </c>
      <c r="D12" s="91" t="s">
        <v>80</v>
      </c>
      <c r="E12" s="92" t="s">
        <v>60</v>
      </c>
      <c r="F12" s="93" t="s">
        <v>55</v>
      </c>
      <c r="G12" s="92" t="s">
        <v>81</v>
      </c>
      <c r="H12" s="92" t="s">
        <v>57</v>
      </c>
      <c r="I12" s="92" t="s">
        <v>72</v>
      </c>
      <c r="J12" s="92" t="n">
        <v>30</v>
      </c>
      <c r="K12" s="92" t="n">
        <v>30</v>
      </c>
      <c r="L12" s="94" t="n">
        <v>669</v>
      </c>
      <c r="M12" s="111" t="n">
        <f aca="false">AO12</f>
        <v>2</v>
      </c>
      <c r="N12" s="112" t="n">
        <f aca="false">M12-(SUM(AP12:AS12))</f>
        <v>2</v>
      </c>
      <c r="O12" s="113" t="str">
        <f aca="false">IF(N12&lt;=0,"ATENÇÃO","OK")</f>
        <v>OK</v>
      </c>
      <c r="P12" s="95" t="n">
        <v>2</v>
      </c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114" t="n">
        <f aca="false">SUM(P12:Y12)+SUM(AJ12:AN12)</f>
        <v>2</v>
      </c>
      <c r="AP12" s="96" t="n">
        <v>0</v>
      </c>
      <c r="AQ12" s="96" t="n">
        <v>0</v>
      </c>
      <c r="AR12" s="96" t="n">
        <v>0</v>
      </c>
      <c r="AS12" s="96" t="n">
        <v>0</v>
      </c>
      <c r="AT12" s="115" t="n">
        <v>0</v>
      </c>
      <c r="AU12" s="85" t="n">
        <v>0</v>
      </c>
      <c r="AV12" s="115" t="n">
        <v>0</v>
      </c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</row>
    <row r="13" customFormat="false" ht="31.15" hidden="false" customHeight="true" outlineLevel="0" collapsed="false">
      <c r="A13" s="116" t="s">
        <v>52</v>
      </c>
      <c r="B13" s="117" t="n">
        <v>17</v>
      </c>
      <c r="C13" s="118" t="n">
        <v>61</v>
      </c>
      <c r="D13" s="119" t="s">
        <v>82</v>
      </c>
      <c r="E13" s="120" t="s">
        <v>54</v>
      </c>
      <c r="F13" s="121" t="s">
        <v>83</v>
      </c>
      <c r="G13" s="122" t="s">
        <v>84</v>
      </c>
      <c r="H13" s="120" t="s">
        <v>57</v>
      </c>
      <c r="I13" s="120" t="s">
        <v>85</v>
      </c>
      <c r="J13" s="120" t="n">
        <v>30</v>
      </c>
      <c r="K13" s="120" t="n">
        <v>30</v>
      </c>
      <c r="L13" s="123" t="n">
        <v>180.39</v>
      </c>
      <c r="M13" s="62" t="n">
        <f aca="false">AO13</f>
        <v>2</v>
      </c>
      <c r="N13" s="63" t="n">
        <f aca="false">M13-(SUM(AP13:AS13))</f>
        <v>2</v>
      </c>
      <c r="O13" s="64" t="str">
        <f aca="false">IF(N13&lt;=0,"ATENÇÃO","OK")</f>
        <v>OK</v>
      </c>
      <c r="P13" s="124" t="n">
        <v>2</v>
      </c>
      <c r="Q13" s="125"/>
      <c r="R13" s="125"/>
      <c r="S13" s="125"/>
      <c r="T13" s="126"/>
      <c r="U13" s="125"/>
      <c r="V13" s="125"/>
      <c r="W13" s="125"/>
      <c r="X13" s="125"/>
      <c r="Y13" s="127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7"/>
      <c r="AO13" s="70" t="n">
        <f aca="false">SUM(P13:Y13)+SUM(AJ13:AN13)</f>
        <v>2</v>
      </c>
      <c r="AP13" s="128" t="n">
        <v>0</v>
      </c>
      <c r="AQ13" s="128" t="n">
        <v>0</v>
      </c>
      <c r="AR13" s="128" t="n">
        <v>0</v>
      </c>
      <c r="AS13" s="128" t="n">
        <v>0</v>
      </c>
      <c r="AT13" s="71" t="n">
        <v>0</v>
      </c>
      <c r="AU13" s="128" t="n">
        <v>0</v>
      </c>
      <c r="AV13" s="71" t="n">
        <v>0</v>
      </c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</row>
    <row r="14" customFormat="false" ht="76.7" hidden="false" customHeight="true" outlineLevel="0" collapsed="false">
      <c r="A14" s="116"/>
      <c r="B14" s="117"/>
      <c r="C14" s="129" t="n">
        <v>62</v>
      </c>
      <c r="D14" s="130" t="s">
        <v>86</v>
      </c>
      <c r="E14" s="131" t="s">
        <v>54</v>
      </c>
      <c r="F14" s="132" t="s">
        <v>70</v>
      </c>
      <c r="G14" s="131" t="s">
        <v>87</v>
      </c>
      <c r="H14" s="131" t="s">
        <v>57</v>
      </c>
      <c r="I14" s="131" t="s">
        <v>72</v>
      </c>
      <c r="J14" s="131" t="n">
        <v>30</v>
      </c>
      <c r="K14" s="131" t="n">
        <v>30</v>
      </c>
      <c r="L14" s="133" t="n">
        <v>279</v>
      </c>
      <c r="M14" s="134" t="n">
        <f aca="false">AO14</f>
        <v>3</v>
      </c>
      <c r="N14" s="112" t="n">
        <f aca="false">M14-(SUM(AP14:AS14))</f>
        <v>1</v>
      </c>
      <c r="O14" s="135" t="str">
        <f aca="false">IF(N14&lt;=0,"ATENÇÃO","OK")</f>
        <v>OK</v>
      </c>
      <c r="P14" s="80" t="n">
        <v>1</v>
      </c>
      <c r="Q14" s="136"/>
      <c r="R14" s="136"/>
      <c r="S14" s="136"/>
      <c r="T14" s="84"/>
      <c r="U14" s="136"/>
      <c r="V14" s="136"/>
      <c r="W14" s="136"/>
      <c r="X14" s="137" t="n">
        <v>2</v>
      </c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14" t="n">
        <f aca="false">SUM(P14:Y14)+SUM(AJ14:AN14)</f>
        <v>3</v>
      </c>
      <c r="AP14" s="85" t="n">
        <v>0</v>
      </c>
      <c r="AQ14" s="85" t="n">
        <v>0</v>
      </c>
      <c r="AR14" s="100" t="n">
        <v>2</v>
      </c>
      <c r="AS14" s="85" t="n">
        <v>0</v>
      </c>
      <c r="AT14" s="115" t="n">
        <v>0</v>
      </c>
      <c r="AU14" s="85" t="n">
        <v>0</v>
      </c>
      <c r="AV14" s="115" t="n">
        <v>0</v>
      </c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</row>
    <row r="15" customFormat="false" ht="343.7" hidden="false" customHeight="true" outlineLevel="0" collapsed="false">
      <c r="A15" s="138" t="s">
        <v>88</v>
      </c>
      <c r="B15" s="139" t="n">
        <v>18</v>
      </c>
      <c r="C15" s="140" t="n">
        <v>63</v>
      </c>
      <c r="D15" s="141" t="s">
        <v>89</v>
      </c>
      <c r="E15" s="142" t="s">
        <v>90</v>
      </c>
      <c r="F15" s="143" t="s">
        <v>91</v>
      </c>
      <c r="G15" s="142" t="s">
        <v>92</v>
      </c>
      <c r="H15" s="142" t="s">
        <v>57</v>
      </c>
      <c r="I15" s="142" t="s">
        <v>93</v>
      </c>
      <c r="J15" s="142" t="n">
        <v>30</v>
      </c>
      <c r="K15" s="142" t="n">
        <v>30</v>
      </c>
      <c r="L15" s="144" t="n">
        <v>3210</v>
      </c>
      <c r="M15" s="111" t="n">
        <f aca="false">AO15</f>
        <v>1</v>
      </c>
      <c r="N15" s="145" t="n">
        <f aca="false">M15-(SUM(AP15:AS15))</f>
        <v>0</v>
      </c>
      <c r="O15" s="113" t="str">
        <f aca="false">IF(N15&lt;=0,"ATENÇÃO","OK")</f>
        <v>ATENÇÃO</v>
      </c>
      <c r="P15" s="146"/>
      <c r="Q15" s="147"/>
      <c r="R15" s="147"/>
      <c r="S15" s="148"/>
      <c r="T15" s="149"/>
      <c r="U15" s="146"/>
      <c r="V15" s="150" t="n">
        <v>1</v>
      </c>
      <c r="W15" s="146"/>
      <c r="X15" s="142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2"/>
      <c r="AL15" s="146"/>
      <c r="AM15" s="146"/>
      <c r="AN15" s="146"/>
      <c r="AO15" s="70" t="n">
        <f aca="false">SUM(P15:Y15)+SUM(AJ15:AN15)</f>
        <v>1</v>
      </c>
      <c r="AP15" s="149" t="n">
        <v>0</v>
      </c>
      <c r="AQ15" s="70" t="n">
        <v>1</v>
      </c>
      <c r="AR15" s="149" t="n">
        <v>0</v>
      </c>
      <c r="AS15" s="149" t="n">
        <v>0</v>
      </c>
      <c r="AT15" s="71" t="n">
        <v>0</v>
      </c>
      <c r="AU15" s="128" t="n">
        <v>0</v>
      </c>
      <c r="AV15" s="71" t="n">
        <v>0</v>
      </c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</row>
    <row r="16" customFormat="false" ht="61.5" hidden="false" customHeight="false" outlineLevel="0" collapsed="false">
      <c r="A16" s="138"/>
      <c r="B16" s="139"/>
      <c r="C16" s="151" t="n">
        <v>64</v>
      </c>
      <c r="D16" s="152" t="s">
        <v>94</v>
      </c>
      <c r="E16" s="153" t="s">
        <v>90</v>
      </c>
      <c r="F16" s="154" t="s">
        <v>91</v>
      </c>
      <c r="G16" s="153" t="s">
        <v>92</v>
      </c>
      <c r="H16" s="153" t="s">
        <v>57</v>
      </c>
      <c r="I16" s="155" t="s">
        <v>95</v>
      </c>
      <c r="J16" s="153" t="n">
        <v>30</v>
      </c>
      <c r="K16" s="153" t="n">
        <v>30</v>
      </c>
      <c r="L16" s="156" t="n">
        <v>655.27</v>
      </c>
      <c r="M16" s="111" t="n">
        <f aca="false">AO16</f>
        <v>1</v>
      </c>
      <c r="N16" s="145" t="n">
        <f aca="false">M16-(SUM(AP16:AS16))</f>
        <v>0</v>
      </c>
      <c r="O16" s="113" t="str">
        <f aca="false">IF(N16&lt;=0,"ATENÇÃO","OK")</f>
        <v>ATENÇÃO</v>
      </c>
      <c r="P16" s="157"/>
      <c r="Q16" s="158"/>
      <c r="R16" s="159" t="n">
        <v>1</v>
      </c>
      <c r="S16" s="160"/>
      <c r="T16" s="161"/>
      <c r="U16" s="157"/>
      <c r="V16" s="153"/>
      <c r="W16" s="157"/>
      <c r="X16" s="153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3"/>
      <c r="AL16" s="157"/>
      <c r="AM16" s="157"/>
      <c r="AN16" s="157"/>
      <c r="AO16" s="114" t="n">
        <f aca="false">SUM(P16:Y16)+SUM(AJ16:AN16)</f>
        <v>1</v>
      </c>
      <c r="AP16" s="161" t="n">
        <v>0</v>
      </c>
      <c r="AQ16" s="114" t="n">
        <v>1</v>
      </c>
      <c r="AR16" s="161" t="n">
        <v>0</v>
      </c>
      <c r="AS16" s="161" t="n">
        <v>0</v>
      </c>
      <c r="AT16" s="115" t="n">
        <v>0</v>
      </c>
      <c r="AU16" s="85" t="n">
        <v>0</v>
      </c>
      <c r="AV16" s="115" t="n">
        <v>0</v>
      </c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</row>
    <row r="17" customFormat="false" ht="181.5" hidden="false" customHeight="false" outlineLevel="0" collapsed="false">
      <c r="A17" s="162" t="s">
        <v>88</v>
      </c>
      <c r="B17" s="163" t="n">
        <v>19</v>
      </c>
      <c r="C17" s="164" t="n">
        <v>65</v>
      </c>
      <c r="D17" s="165" t="s">
        <v>96</v>
      </c>
      <c r="E17" s="166" t="s">
        <v>97</v>
      </c>
      <c r="F17" s="167" t="s">
        <v>98</v>
      </c>
      <c r="G17" s="166" t="s">
        <v>99</v>
      </c>
      <c r="H17" s="166" t="s">
        <v>57</v>
      </c>
      <c r="I17" s="166" t="s">
        <v>100</v>
      </c>
      <c r="J17" s="166" t="n">
        <v>30</v>
      </c>
      <c r="K17" s="166" t="n">
        <v>30</v>
      </c>
      <c r="L17" s="168" t="n">
        <v>5123.33</v>
      </c>
      <c r="M17" s="62" t="n">
        <f aca="false">AO17</f>
        <v>2</v>
      </c>
      <c r="N17" s="63" t="n">
        <f aca="false">M17-(SUM(AP17:AS17))</f>
        <v>0</v>
      </c>
      <c r="O17" s="64" t="str">
        <f aca="false">IF(N17&lt;=0,"ATENÇÃO","OK")</f>
        <v>ATENÇÃO</v>
      </c>
      <c r="P17" s="169"/>
      <c r="Q17" s="170"/>
      <c r="R17" s="170"/>
      <c r="S17" s="171" t="n">
        <v>2</v>
      </c>
      <c r="T17" s="169"/>
      <c r="U17" s="170"/>
      <c r="V17" s="170"/>
      <c r="W17" s="170"/>
      <c r="X17" s="170"/>
      <c r="Y17" s="172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3" t="n">
        <f aca="false">SUM(P17:Y17)+SUM(AJ17:AN17)</f>
        <v>2</v>
      </c>
      <c r="AP17" s="174" t="n">
        <v>0</v>
      </c>
      <c r="AQ17" s="69" t="n">
        <v>2</v>
      </c>
      <c r="AR17" s="174" t="n">
        <v>0</v>
      </c>
      <c r="AS17" s="174" t="n">
        <v>0</v>
      </c>
      <c r="AT17" s="71" t="n">
        <v>0</v>
      </c>
      <c r="AU17" s="128" t="n">
        <v>0</v>
      </c>
      <c r="AV17" s="71" t="n">
        <v>0</v>
      </c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</row>
    <row r="18" customFormat="false" ht="61.5" hidden="false" customHeight="false" outlineLevel="0" collapsed="false">
      <c r="A18" s="162"/>
      <c r="B18" s="163"/>
      <c r="C18" s="129" t="n">
        <v>66</v>
      </c>
      <c r="D18" s="175" t="s">
        <v>101</v>
      </c>
      <c r="E18" s="176" t="s">
        <v>97</v>
      </c>
      <c r="F18" s="177" t="s">
        <v>102</v>
      </c>
      <c r="G18" s="176" t="s">
        <v>103</v>
      </c>
      <c r="H18" s="176" t="s">
        <v>57</v>
      </c>
      <c r="I18" s="176" t="s">
        <v>104</v>
      </c>
      <c r="J18" s="176" t="n">
        <v>30</v>
      </c>
      <c r="K18" s="176" t="n">
        <v>30</v>
      </c>
      <c r="L18" s="178" t="n">
        <v>740</v>
      </c>
      <c r="M18" s="77" t="n">
        <f aca="false">AO18</f>
        <v>2</v>
      </c>
      <c r="N18" s="78" t="n">
        <f aca="false">M18-(SUM(AP18:AS18))</f>
        <v>1</v>
      </c>
      <c r="O18" s="79" t="str">
        <f aca="false">IF(N18&lt;=0,"ATENÇÃO","OK")</f>
        <v>OK</v>
      </c>
      <c r="P18" s="179" t="n">
        <v>1</v>
      </c>
      <c r="Q18" s="180"/>
      <c r="R18" s="180"/>
      <c r="S18" s="181" t="n">
        <v>1</v>
      </c>
      <c r="T18" s="182"/>
      <c r="U18" s="180"/>
      <c r="V18" s="180"/>
      <c r="W18" s="180"/>
      <c r="X18" s="180"/>
      <c r="Y18" s="183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83" t="n">
        <f aca="false">SUM(P18:Y18)+SUM(AJ18:AN18)</f>
        <v>2</v>
      </c>
      <c r="AP18" s="84" t="n">
        <v>0</v>
      </c>
      <c r="AQ18" s="83" t="n">
        <v>1</v>
      </c>
      <c r="AR18" s="84" t="n">
        <v>0</v>
      </c>
      <c r="AS18" s="84" t="n">
        <v>0</v>
      </c>
      <c r="AT18" s="85" t="n">
        <v>0</v>
      </c>
      <c r="AU18" s="84" t="n">
        <v>0</v>
      </c>
      <c r="AV18" s="85" t="n">
        <v>0</v>
      </c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</row>
    <row r="19" customFormat="false" ht="76.5" hidden="false" customHeight="false" outlineLevel="0" collapsed="false">
      <c r="A19" s="162"/>
      <c r="B19" s="163"/>
      <c r="C19" s="180" t="n">
        <v>67</v>
      </c>
      <c r="D19" s="184" t="s">
        <v>105</v>
      </c>
      <c r="E19" s="180" t="s">
        <v>97</v>
      </c>
      <c r="F19" s="180" t="s">
        <v>102</v>
      </c>
      <c r="G19" s="180" t="s">
        <v>106</v>
      </c>
      <c r="H19" s="180" t="s">
        <v>57</v>
      </c>
      <c r="I19" s="176" t="s">
        <v>107</v>
      </c>
      <c r="J19" s="180" t="n">
        <v>30</v>
      </c>
      <c r="K19" s="180" t="n">
        <v>30</v>
      </c>
      <c r="L19" s="185" t="n">
        <v>1243.83</v>
      </c>
      <c r="M19" s="111" t="n">
        <f aca="false">AO19</f>
        <v>1</v>
      </c>
      <c r="N19" s="145" t="n">
        <f aca="false">M19-(SUM(AP19:AS19))</f>
        <v>0</v>
      </c>
      <c r="O19" s="113" t="str">
        <f aca="false">IF(N19&lt;=0,"ATENÇÃO","OK")</f>
        <v>ATENÇÃO</v>
      </c>
      <c r="P19" s="186"/>
      <c r="Q19" s="187"/>
      <c r="R19" s="187"/>
      <c r="S19" s="188" t="n">
        <v>1</v>
      </c>
      <c r="T19" s="189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00" t="n">
        <f aca="false">SUM(P19:Y19)+SUM(AJ19:AN19)</f>
        <v>1</v>
      </c>
      <c r="AP19" s="85" t="n">
        <v>0</v>
      </c>
      <c r="AQ19" s="100" t="n">
        <v>1</v>
      </c>
      <c r="AR19" s="85" t="n">
        <v>0</v>
      </c>
      <c r="AS19" s="85" t="n">
        <v>0</v>
      </c>
      <c r="AT19" s="115" t="n">
        <v>0</v>
      </c>
      <c r="AU19" s="85" t="n">
        <v>0</v>
      </c>
      <c r="AV19" s="115" t="n">
        <v>0</v>
      </c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</row>
    <row r="20" customFormat="false" ht="45.75" hidden="false" customHeight="true" outlineLevel="0" collapsed="false">
      <c r="A20" s="190" t="s">
        <v>52</v>
      </c>
      <c r="B20" s="191" t="n">
        <v>21</v>
      </c>
      <c r="C20" s="192" t="n">
        <v>69</v>
      </c>
      <c r="D20" s="193" t="s">
        <v>108</v>
      </c>
      <c r="E20" s="194" t="s">
        <v>54</v>
      </c>
      <c r="F20" s="195" t="s">
        <v>83</v>
      </c>
      <c r="G20" s="194" t="s">
        <v>109</v>
      </c>
      <c r="H20" s="194" t="s">
        <v>57</v>
      </c>
      <c r="I20" s="194" t="s">
        <v>72</v>
      </c>
      <c r="J20" s="194" t="n">
        <v>30</v>
      </c>
      <c r="K20" s="194" t="n">
        <v>30</v>
      </c>
      <c r="L20" s="196" t="n">
        <v>276.85</v>
      </c>
      <c r="M20" s="62" t="n">
        <f aca="false">AO20</f>
        <v>5</v>
      </c>
      <c r="N20" s="63" t="n">
        <f aca="false">M20-(SUM(AP20:AS20))</f>
        <v>2</v>
      </c>
      <c r="O20" s="64" t="str">
        <f aca="false">IF(N20&lt;=0,"ATENÇÃO","OK")</f>
        <v>OK</v>
      </c>
      <c r="P20" s="197" t="n">
        <v>2</v>
      </c>
      <c r="Q20" s="127"/>
      <c r="R20" s="127"/>
      <c r="S20" s="127"/>
      <c r="T20" s="128"/>
      <c r="U20" s="127"/>
      <c r="V20" s="127"/>
      <c r="W20" s="127"/>
      <c r="X20" s="198" t="n">
        <v>2</v>
      </c>
      <c r="Y20" s="199" t="n">
        <f aca="false">SUM(Z20:AG20)</f>
        <v>1</v>
      </c>
      <c r="Z20" s="127"/>
      <c r="AA20" s="199" t="n">
        <v>1</v>
      </c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70" t="n">
        <f aca="false">SUM(P20:Y20)+SUM(AJ20:AN20)</f>
        <v>5</v>
      </c>
      <c r="AP20" s="128" t="n">
        <v>0</v>
      </c>
      <c r="AQ20" s="128" t="n">
        <v>0</v>
      </c>
      <c r="AR20" s="200" t="n">
        <v>2</v>
      </c>
      <c r="AS20" s="200" t="n">
        <v>1</v>
      </c>
      <c r="AT20" s="71" t="n">
        <v>0</v>
      </c>
      <c r="AU20" s="128" t="n">
        <v>0</v>
      </c>
      <c r="AV20" s="71" t="n">
        <v>0</v>
      </c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</row>
    <row r="21" customFormat="false" ht="130.5" hidden="false" customHeight="true" outlineLevel="0" collapsed="false">
      <c r="A21" s="190"/>
      <c r="B21" s="191"/>
      <c r="C21" s="72" t="n">
        <v>70</v>
      </c>
      <c r="D21" s="91" t="s">
        <v>110</v>
      </c>
      <c r="E21" s="74" t="s">
        <v>54</v>
      </c>
      <c r="F21" s="93" t="s">
        <v>83</v>
      </c>
      <c r="G21" s="92" t="s">
        <v>109</v>
      </c>
      <c r="H21" s="92" t="s">
        <v>57</v>
      </c>
      <c r="I21" s="74" t="s">
        <v>72</v>
      </c>
      <c r="J21" s="92" t="n">
        <v>30</v>
      </c>
      <c r="K21" s="92" t="n">
        <v>30</v>
      </c>
      <c r="L21" s="94" t="n">
        <v>376.9</v>
      </c>
      <c r="M21" s="77" t="n">
        <f aca="false">AO21</f>
        <v>1</v>
      </c>
      <c r="N21" s="78" t="n">
        <f aca="false">M21-(SUM(AP21:AS21))</f>
        <v>0</v>
      </c>
      <c r="O21" s="79" t="str">
        <f aca="false">IF(N21&lt;=0,"ATENÇÃO","OK")</f>
        <v>ATENÇÃO</v>
      </c>
      <c r="P21" s="183"/>
      <c r="Q21" s="183"/>
      <c r="R21" s="183"/>
      <c r="S21" s="183"/>
      <c r="T21" s="85"/>
      <c r="U21" s="183"/>
      <c r="V21" s="183"/>
      <c r="W21" s="183"/>
      <c r="X21" s="183"/>
      <c r="Y21" s="136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201" t="n">
        <v>1</v>
      </c>
      <c r="AM21" s="183"/>
      <c r="AN21" s="183"/>
      <c r="AO21" s="100" t="n">
        <f aca="false">SUM(P21:Y21)+SUM(AJ21:AN21)</f>
        <v>1</v>
      </c>
      <c r="AP21" s="84" t="n">
        <v>0</v>
      </c>
      <c r="AQ21" s="84" t="n">
        <v>0</v>
      </c>
      <c r="AR21" s="83" t="n">
        <v>1</v>
      </c>
      <c r="AS21" s="84" t="n">
        <v>0</v>
      </c>
      <c r="AT21" s="85" t="n">
        <v>0</v>
      </c>
      <c r="AU21" s="84" t="n">
        <v>0</v>
      </c>
      <c r="AV21" s="85" t="n">
        <v>0</v>
      </c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</row>
    <row r="22" customFormat="false" ht="60.75" hidden="false" customHeight="false" outlineLevel="0" collapsed="false">
      <c r="A22" s="190"/>
      <c r="B22" s="191"/>
      <c r="C22" s="72" t="n">
        <v>71</v>
      </c>
      <c r="D22" s="86" t="s">
        <v>111</v>
      </c>
      <c r="E22" s="74" t="s">
        <v>54</v>
      </c>
      <c r="F22" s="75" t="s">
        <v>83</v>
      </c>
      <c r="G22" s="74" t="s">
        <v>112</v>
      </c>
      <c r="H22" s="74" t="s">
        <v>57</v>
      </c>
      <c r="I22" s="74" t="s">
        <v>72</v>
      </c>
      <c r="J22" s="74" t="n">
        <v>30</v>
      </c>
      <c r="K22" s="74" t="n">
        <v>30</v>
      </c>
      <c r="L22" s="76" t="n">
        <v>377.65</v>
      </c>
      <c r="M22" s="77" t="n">
        <f aca="false">AO22</f>
        <v>2</v>
      </c>
      <c r="N22" s="63" t="n">
        <f aca="false">M22-(SUM(AP22:AS22))</f>
        <v>2</v>
      </c>
      <c r="O22" s="79" t="str">
        <f aca="false">IF(N22&lt;=0,"ATENÇÃO","OK")</f>
        <v>OK</v>
      </c>
      <c r="P22" s="80" t="n">
        <v>2</v>
      </c>
      <c r="Q22" s="136"/>
      <c r="R22" s="136"/>
      <c r="S22" s="136"/>
      <c r="T22" s="84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83" t="n">
        <f aca="false">SUM(P22:Y22)+SUM(AJ22:AN22)</f>
        <v>2</v>
      </c>
      <c r="AP22" s="84" t="n">
        <v>0</v>
      </c>
      <c r="AQ22" s="84" t="n">
        <v>0</v>
      </c>
      <c r="AR22" s="84" t="n">
        <v>0</v>
      </c>
      <c r="AS22" s="84" t="n">
        <v>0</v>
      </c>
      <c r="AT22" s="85" t="n">
        <v>0</v>
      </c>
      <c r="AU22" s="84" t="n">
        <v>0</v>
      </c>
      <c r="AV22" s="85" t="n">
        <v>0</v>
      </c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</row>
    <row r="23" customFormat="false" ht="43.35" hidden="false" customHeight="true" outlineLevel="0" collapsed="false">
      <c r="A23" s="190"/>
      <c r="B23" s="191"/>
      <c r="C23" s="90" t="n">
        <v>72</v>
      </c>
      <c r="D23" s="91" t="s">
        <v>113</v>
      </c>
      <c r="E23" s="92" t="s">
        <v>54</v>
      </c>
      <c r="F23" s="93" t="s">
        <v>70</v>
      </c>
      <c r="G23" s="92" t="s">
        <v>114</v>
      </c>
      <c r="H23" s="92" t="s">
        <v>57</v>
      </c>
      <c r="I23" s="92" t="s">
        <v>115</v>
      </c>
      <c r="J23" s="92" t="n">
        <v>30</v>
      </c>
      <c r="K23" s="92" t="n">
        <v>30</v>
      </c>
      <c r="L23" s="94" t="n">
        <v>339</v>
      </c>
      <c r="M23" s="111" t="n">
        <f aca="false">AO23</f>
        <v>2</v>
      </c>
      <c r="N23" s="112" t="n">
        <f aca="false">M23-(SUM(AP23:AS23))</f>
        <v>2</v>
      </c>
      <c r="O23" s="113" t="str">
        <f aca="false">IF(N23&lt;=0,"ATENÇÃO","OK")</f>
        <v>OK</v>
      </c>
      <c r="P23" s="95" t="n">
        <v>2</v>
      </c>
      <c r="Q23" s="183"/>
      <c r="R23" s="183"/>
      <c r="S23" s="183"/>
      <c r="T23" s="85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00" t="n">
        <f aca="false">SUM(P23:Y23)+SUM(AJ23:AN23)</f>
        <v>2</v>
      </c>
      <c r="AP23" s="85" t="n">
        <v>0</v>
      </c>
      <c r="AQ23" s="85" t="n">
        <v>0</v>
      </c>
      <c r="AR23" s="85" t="n">
        <v>0</v>
      </c>
      <c r="AS23" s="85" t="n">
        <v>0</v>
      </c>
      <c r="AT23" s="115" t="n">
        <v>0</v>
      </c>
      <c r="AU23" s="85" t="n">
        <v>0</v>
      </c>
      <c r="AV23" s="115" t="n">
        <v>0</v>
      </c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</row>
    <row r="24" customFormat="false" ht="248.25" hidden="false" customHeight="true" outlineLevel="0" collapsed="false">
      <c r="A24" s="202" t="s">
        <v>52</v>
      </c>
      <c r="B24" s="203" t="n">
        <v>22</v>
      </c>
      <c r="C24" s="204" t="n">
        <v>73</v>
      </c>
      <c r="D24" s="119" t="s">
        <v>116</v>
      </c>
      <c r="E24" s="120" t="s">
        <v>54</v>
      </c>
      <c r="F24" s="121" t="s">
        <v>83</v>
      </c>
      <c r="G24" s="120" t="s">
        <v>117</v>
      </c>
      <c r="H24" s="120" t="s">
        <v>57</v>
      </c>
      <c r="I24" s="120" t="s">
        <v>72</v>
      </c>
      <c r="J24" s="120" t="n">
        <v>30</v>
      </c>
      <c r="K24" s="120" t="n">
        <v>30</v>
      </c>
      <c r="L24" s="123" t="n">
        <v>2133.86</v>
      </c>
      <c r="M24" s="62" t="n">
        <f aca="false">AO24</f>
        <v>1</v>
      </c>
      <c r="N24" s="63" t="n">
        <f aca="false">M24-(SUM(AP24:AS24))</f>
        <v>1</v>
      </c>
      <c r="O24" s="113" t="str">
        <f aca="false">IF(N24&lt;=0,"ATENÇÃO","OK")</f>
        <v>OK</v>
      </c>
      <c r="P24" s="205"/>
      <c r="Q24" s="205"/>
      <c r="R24" s="205"/>
      <c r="S24" s="205"/>
      <c r="T24" s="205"/>
      <c r="U24" s="205"/>
      <c r="V24" s="205"/>
      <c r="W24" s="206" t="n">
        <v>1</v>
      </c>
      <c r="X24" s="205"/>
      <c r="Y24" s="207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7"/>
      <c r="AO24" s="70" t="n">
        <f aca="false">SUM(P24:Y24)+SUM(AJ24:AN24)</f>
        <v>1</v>
      </c>
      <c r="AP24" s="207" t="n">
        <v>0</v>
      </c>
      <c r="AQ24" s="207" t="n">
        <v>0</v>
      </c>
      <c r="AR24" s="207" t="n">
        <v>0</v>
      </c>
      <c r="AS24" s="207" t="n">
        <v>0</v>
      </c>
      <c r="AT24" s="71" t="n">
        <v>0</v>
      </c>
      <c r="AU24" s="128" t="n">
        <v>0</v>
      </c>
      <c r="AV24" s="71" t="n">
        <v>0</v>
      </c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</row>
    <row r="25" customFormat="false" ht="106.5" hidden="false" customHeight="false" outlineLevel="0" collapsed="false">
      <c r="A25" s="202"/>
      <c r="B25" s="203"/>
      <c r="C25" s="209" t="n">
        <v>74</v>
      </c>
      <c r="D25" s="210" t="s">
        <v>118</v>
      </c>
      <c r="E25" s="131" t="s">
        <v>54</v>
      </c>
      <c r="F25" s="132" t="s">
        <v>70</v>
      </c>
      <c r="G25" s="131" t="s">
        <v>119</v>
      </c>
      <c r="H25" s="131" t="s">
        <v>57</v>
      </c>
      <c r="I25" s="131" t="s">
        <v>72</v>
      </c>
      <c r="J25" s="131" t="n">
        <v>30</v>
      </c>
      <c r="K25" s="131" t="n">
        <v>30</v>
      </c>
      <c r="L25" s="133" t="n">
        <v>2023.97</v>
      </c>
      <c r="M25" s="77" t="n">
        <f aca="false">AO25</f>
        <v>2</v>
      </c>
      <c r="N25" s="78" t="n">
        <f aca="false">M25-(SUM(AP25:AS25))</f>
        <v>1</v>
      </c>
      <c r="O25" s="64" t="str">
        <f aca="false">IF(N25&lt;=0,"ATENÇÃO","OK")</f>
        <v>OK</v>
      </c>
      <c r="P25" s="211" t="n">
        <v>1</v>
      </c>
      <c r="Q25" s="212"/>
      <c r="R25" s="212"/>
      <c r="S25" s="212"/>
      <c r="T25" s="212"/>
      <c r="U25" s="212"/>
      <c r="V25" s="212"/>
      <c r="W25" s="212"/>
      <c r="X25" s="213" t="n">
        <v>1</v>
      </c>
      <c r="Y25" s="81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81"/>
      <c r="AO25" s="100" t="n">
        <f aca="false">SUM(P25:Y25)+SUM(AJ25:AN25)</f>
        <v>2</v>
      </c>
      <c r="AP25" s="81" t="n">
        <v>0</v>
      </c>
      <c r="AQ25" s="81" t="n">
        <v>0</v>
      </c>
      <c r="AR25" s="83" t="n">
        <v>1</v>
      </c>
      <c r="AS25" s="81" t="n">
        <v>0</v>
      </c>
      <c r="AT25" s="84" t="n">
        <v>0</v>
      </c>
      <c r="AU25" s="84" t="n">
        <v>0</v>
      </c>
      <c r="AV25" s="85" t="n">
        <v>0</v>
      </c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</row>
    <row r="26" customFormat="false" ht="240.75" hidden="false" customHeight="false" outlineLevel="0" collapsed="false">
      <c r="A26" s="202"/>
      <c r="B26" s="203"/>
      <c r="C26" s="209" t="n">
        <v>75</v>
      </c>
      <c r="D26" s="210" t="s">
        <v>120</v>
      </c>
      <c r="E26" s="131" t="s">
        <v>54</v>
      </c>
      <c r="F26" s="132" t="s">
        <v>121</v>
      </c>
      <c r="G26" s="131" t="s">
        <v>122</v>
      </c>
      <c r="H26" s="131" t="s">
        <v>57</v>
      </c>
      <c r="I26" s="131" t="s">
        <v>66</v>
      </c>
      <c r="J26" s="131" t="n">
        <v>30</v>
      </c>
      <c r="K26" s="131" t="n">
        <v>30</v>
      </c>
      <c r="L26" s="133" t="n">
        <v>922.14</v>
      </c>
      <c r="M26" s="110" t="n">
        <f aca="false">AO26</f>
        <v>1</v>
      </c>
      <c r="N26" s="63" t="n">
        <f aca="false">M26-(SUM(AP26:AS26))</f>
        <v>1</v>
      </c>
      <c r="O26" s="79" t="str">
        <f aca="false">IF(N26&lt;=0,"ATENÇÃO","OK")</f>
        <v>OK</v>
      </c>
      <c r="P26" s="212"/>
      <c r="Q26" s="212"/>
      <c r="R26" s="212"/>
      <c r="S26" s="212"/>
      <c r="T26" s="212"/>
      <c r="U26" s="212"/>
      <c r="V26" s="212"/>
      <c r="W26" s="214" t="n">
        <v>1</v>
      </c>
      <c r="X26" s="212"/>
      <c r="Y26" s="81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81"/>
      <c r="AO26" s="83" t="n">
        <f aca="false">SUM(P26:Y26)+SUM(AJ26:AN26)</f>
        <v>1</v>
      </c>
      <c r="AP26" s="81" t="n">
        <v>0</v>
      </c>
      <c r="AQ26" s="81" t="n">
        <v>0</v>
      </c>
      <c r="AR26" s="81" t="n">
        <v>0</v>
      </c>
      <c r="AS26" s="81" t="n">
        <v>0</v>
      </c>
      <c r="AT26" s="84" t="n">
        <v>0</v>
      </c>
      <c r="AU26" s="84" t="n">
        <v>0</v>
      </c>
      <c r="AV26" s="128" t="n">
        <v>0</v>
      </c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</row>
    <row r="27" customFormat="false" ht="61.5" hidden="false" customHeight="false" outlineLevel="0" collapsed="false">
      <c r="A27" s="202"/>
      <c r="B27" s="203"/>
      <c r="C27" s="209" t="n">
        <v>76</v>
      </c>
      <c r="D27" s="215" t="s">
        <v>123</v>
      </c>
      <c r="E27" s="131" t="s">
        <v>54</v>
      </c>
      <c r="F27" s="132" t="s">
        <v>55</v>
      </c>
      <c r="G27" s="131" t="s">
        <v>124</v>
      </c>
      <c r="H27" s="131" t="s">
        <v>57</v>
      </c>
      <c r="I27" s="131" t="s">
        <v>66</v>
      </c>
      <c r="J27" s="131" t="n">
        <v>30</v>
      </c>
      <c r="K27" s="131" t="n">
        <v>30</v>
      </c>
      <c r="L27" s="133" t="n">
        <v>648.81</v>
      </c>
      <c r="M27" s="62" t="n">
        <f aca="false">AO27</f>
        <v>4</v>
      </c>
      <c r="N27" s="78" t="n">
        <f aca="false">M27-(SUM(AP27:AS27))</f>
        <v>3</v>
      </c>
      <c r="O27" s="64" t="str">
        <f aca="false">IF(N27&lt;=0,"ATENÇÃO","OK")</f>
        <v>OK</v>
      </c>
      <c r="P27" s="80" t="n">
        <v>1</v>
      </c>
      <c r="Q27" s="81"/>
      <c r="R27" s="81"/>
      <c r="S27" s="81"/>
      <c r="T27" s="81"/>
      <c r="U27" s="81"/>
      <c r="V27" s="81"/>
      <c r="W27" s="81"/>
      <c r="X27" s="137" t="n">
        <v>2</v>
      </c>
      <c r="Y27" s="109" t="n">
        <f aca="false">SUM(Z27:AG27)</f>
        <v>1</v>
      </c>
      <c r="Z27" s="81"/>
      <c r="AA27" s="109" t="n">
        <v>1</v>
      </c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100" t="n">
        <f aca="false">SUM(P27:Y27)+SUM(AJ27:AN27)</f>
        <v>4</v>
      </c>
      <c r="AP27" s="81" t="n">
        <v>0</v>
      </c>
      <c r="AQ27" s="81" t="n">
        <v>0</v>
      </c>
      <c r="AR27" s="81" t="n">
        <v>0</v>
      </c>
      <c r="AS27" s="83" t="n">
        <v>1</v>
      </c>
      <c r="AT27" s="85" t="n">
        <v>0</v>
      </c>
      <c r="AU27" s="84" t="n">
        <v>0</v>
      </c>
      <c r="AV27" s="85" t="n">
        <v>0</v>
      </c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</row>
    <row r="28" customFormat="false" ht="31.5" hidden="false" customHeight="false" outlineLevel="0" collapsed="false">
      <c r="A28" s="202"/>
      <c r="B28" s="203"/>
      <c r="C28" s="209" t="n">
        <v>77</v>
      </c>
      <c r="D28" s="215" t="s">
        <v>125</v>
      </c>
      <c r="E28" s="131" t="s">
        <v>54</v>
      </c>
      <c r="F28" s="132" t="s">
        <v>55</v>
      </c>
      <c r="G28" s="131" t="s">
        <v>124</v>
      </c>
      <c r="H28" s="131" t="s">
        <v>57</v>
      </c>
      <c r="I28" s="131" t="s">
        <v>126</v>
      </c>
      <c r="J28" s="131" t="n">
        <v>30</v>
      </c>
      <c r="K28" s="131" t="n">
        <v>30</v>
      </c>
      <c r="L28" s="133" t="n">
        <v>753.33</v>
      </c>
      <c r="M28" s="77" t="n">
        <f aca="false">AO28</f>
        <v>2</v>
      </c>
      <c r="N28" s="78" t="n">
        <f aca="false">M28-(SUM(AP28:AS28))</f>
        <v>1</v>
      </c>
      <c r="O28" s="79" t="str">
        <f aca="false">IF(N28&lt;=0,"ATENÇÃO","OK")</f>
        <v>OK</v>
      </c>
      <c r="P28" s="80" t="n">
        <v>1</v>
      </c>
      <c r="Q28" s="81"/>
      <c r="R28" s="81"/>
      <c r="S28" s="82" t="n">
        <v>1</v>
      </c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100" t="n">
        <f aca="false">SUM(P28:Y28)+SUM(AJ28:AN28)</f>
        <v>2</v>
      </c>
      <c r="AP28" s="81" t="n">
        <v>0</v>
      </c>
      <c r="AQ28" s="81" t="n">
        <v>0</v>
      </c>
      <c r="AR28" s="83" t="n">
        <v>1</v>
      </c>
      <c r="AS28" s="81" t="n">
        <v>0</v>
      </c>
      <c r="AT28" s="85" t="n">
        <v>0</v>
      </c>
      <c r="AU28" s="84" t="n">
        <v>0</v>
      </c>
      <c r="AV28" s="71" t="n">
        <v>0</v>
      </c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</row>
    <row r="29" customFormat="false" ht="46.5" hidden="false" customHeight="false" outlineLevel="0" collapsed="false">
      <c r="A29" s="202"/>
      <c r="B29" s="203"/>
      <c r="C29" s="216" t="n">
        <v>78</v>
      </c>
      <c r="D29" s="217" t="s">
        <v>127</v>
      </c>
      <c r="E29" s="218" t="s">
        <v>54</v>
      </c>
      <c r="F29" s="219" t="s">
        <v>55</v>
      </c>
      <c r="G29" s="218" t="s">
        <v>128</v>
      </c>
      <c r="H29" s="218" t="s">
        <v>57</v>
      </c>
      <c r="I29" s="218" t="s">
        <v>72</v>
      </c>
      <c r="J29" s="218" t="n">
        <v>30</v>
      </c>
      <c r="K29" s="218" t="n">
        <v>30</v>
      </c>
      <c r="L29" s="220" t="n">
        <v>541.66</v>
      </c>
      <c r="M29" s="111" t="n">
        <f aca="false">AO29</f>
        <v>2</v>
      </c>
      <c r="N29" s="145" t="n">
        <f aca="false">M29-(SUM(AP29:AS29))</f>
        <v>1</v>
      </c>
      <c r="O29" s="113" t="str">
        <f aca="false">IF(N29&lt;=0,"ATENÇÃO","OK")</f>
        <v>OK</v>
      </c>
      <c r="P29" s="221" t="n">
        <v>1</v>
      </c>
      <c r="Q29" s="161"/>
      <c r="R29" s="161"/>
      <c r="S29" s="222" t="n">
        <v>1</v>
      </c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14" t="n">
        <f aca="false">SUM(P29:Y29)+SUM(AJ29:AN29)</f>
        <v>2</v>
      </c>
      <c r="AP29" s="161" t="n">
        <v>0</v>
      </c>
      <c r="AQ29" s="161" t="n">
        <v>0</v>
      </c>
      <c r="AR29" s="114" t="n">
        <v>1</v>
      </c>
      <c r="AS29" s="161" t="n">
        <v>0</v>
      </c>
      <c r="AT29" s="115" t="n">
        <v>0</v>
      </c>
      <c r="AU29" s="85" t="n">
        <v>0</v>
      </c>
      <c r="AV29" s="53" t="n">
        <v>0</v>
      </c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</row>
    <row r="30" customFormat="false" ht="102" hidden="false" customHeight="true" outlineLevel="0" collapsed="false">
      <c r="A30" s="190" t="s">
        <v>129</v>
      </c>
      <c r="B30" s="139" t="n">
        <v>24</v>
      </c>
      <c r="C30" s="223" t="n">
        <v>83</v>
      </c>
      <c r="D30" s="224" t="s">
        <v>130</v>
      </c>
      <c r="E30" s="225" t="s">
        <v>131</v>
      </c>
      <c r="F30" s="225" t="s">
        <v>132</v>
      </c>
      <c r="G30" s="225" t="s">
        <v>133</v>
      </c>
      <c r="H30" s="225" t="s">
        <v>57</v>
      </c>
      <c r="I30" s="225" t="s">
        <v>134</v>
      </c>
      <c r="J30" s="225" t="n">
        <v>30</v>
      </c>
      <c r="K30" s="225" t="n">
        <v>30</v>
      </c>
      <c r="L30" s="226" t="n">
        <v>260</v>
      </c>
      <c r="M30" s="111" t="n">
        <f aca="false">AO30</f>
        <v>6</v>
      </c>
      <c r="N30" s="145" t="n">
        <f aca="false">M30-(SUM(AP30:AS30))</f>
        <v>6</v>
      </c>
      <c r="O30" s="113" t="str">
        <f aca="false">IF(N30&lt;=0,"ATENÇÃO","OK")</f>
        <v>OK</v>
      </c>
      <c r="P30" s="227"/>
      <c r="Q30" s="227"/>
      <c r="R30" s="227"/>
      <c r="S30" s="227"/>
      <c r="T30" s="227"/>
      <c r="U30" s="227"/>
      <c r="V30" s="227"/>
      <c r="W30" s="227"/>
      <c r="X30" s="227"/>
      <c r="Y30" s="228" t="n">
        <f aca="false">SUM(Z30:AG30)</f>
        <v>6</v>
      </c>
      <c r="Z30" s="227"/>
      <c r="AA30" s="227"/>
      <c r="AB30" s="227"/>
      <c r="AC30" s="227"/>
      <c r="AD30" s="227"/>
      <c r="AE30" s="229" t="n">
        <v>6</v>
      </c>
      <c r="AF30" s="227"/>
      <c r="AG30" s="227"/>
      <c r="AH30" s="227"/>
      <c r="AI30" s="227"/>
      <c r="AJ30" s="227"/>
      <c r="AK30" s="227"/>
      <c r="AL30" s="227"/>
      <c r="AM30" s="227"/>
      <c r="AN30" s="227"/>
      <c r="AO30" s="200" t="n">
        <f aca="false">SUM(P30:Y30)+SUM(AJ30:AN30)</f>
        <v>6</v>
      </c>
      <c r="AP30" s="230" t="n">
        <v>0</v>
      </c>
      <c r="AQ30" s="230" t="n">
        <v>0</v>
      </c>
      <c r="AR30" s="230" t="n">
        <v>0</v>
      </c>
      <c r="AS30" s="230" t="n">
        <v>0</v>
      </c>
      <c r="AT30" s="53" t="n">
        <v>0</v>
      </c>
      <c r="AU30" s="53" t="n">
        <v>0</v>
      </c>
      <c r="AV30" s="71" t="n">
        <v>0</v>
      </c>
    </row>
    <row r="31" customFormat="false" ht="101.65" hidden="false" customHeight="true" outlineLevel="0" collapsed="false">
      <c r="A31" s="231" t="s">
        <v>52</v>
      </c>
      <c r="B31" s="203" t="n">
        <v>26</v>
      </c>
      <c r="C31" s="232" t="n">
        <v>85</v>
      </c>
      <c r="D31" s="233" t="s">
        <v>135</v>
      </c>
      <c r="E31" s="234" t="s">
        <v>54</v>
      </c>
      <c r="F31" s="235" t="s">
        <v>136</v>
      </c>
      <c r="G31" s="236" t="s">
        <v>137</v>
      </c>
      <c r="H31" s="234" t="s">
        <v>57</v>
      </c>
      <c r="I31" s="234" t="s">
        <v>138</v>
      </c>
      <c r="J31" s="234" t="n">
        <v>30</v>
      </c>
      <c r="K31" s="234" t="n">
        <v>30</v>
      </c>
      <c r="L31" s="237" t="n">
        <v>1294.54</v>
      </c>
      <c r="M31" s="62" t="n">
        <f aca="false">AO31</f>
        <v>1</v>
      </c>
      <c r="N31" s="63" t="n">
        <f aca="false">M31-(SUM(AP31:AS31))</f>
        <v>0</v>
      </c>
      <c r="O31" s="64" t="str">
        <f aca="false">IF(N31&lt;=0,"ATENÇÃO","OK")</f>
        <v>ATENÇÃO</v>
      </c>
      <c r="P31" s="146"/>
      <c r="Q31" s="147"/>
      <c r="R31" s="147"/>
      <c r="S31" s="148"/>
      <c r="T31" s="148"/>
      <c r="U31" s="146"/>
      <c r="V31" s="146"/>
      <c r="W31" s="146"/>
      <c r="X31" s="238" t="n">
        <v>1</v>
      </c>
      <c r="Y31" s="149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70" t="n">
        <f aca="false">SUM(P31:Y31)+SUM(AJ31:AN31)</f>
        <v>1</v>
      </c>
      <c r="AP31" s="149" t="n">
        <v>0</v>
      </c>
      <c r="AQ31" s="149" t="n">
        <v>0</v>
      </c>
      <c r="AR31" s="70" t="n">
        <v>1</v>
      </c>
      <c r="AS31" s="149" t="n">
        <v>0</v>
      </c>
      <c r="AT31" s="71" t="n">
        <v>0</v>
      </c>
      <c r="AU31" s="128" t="n">
        <v>0</v>
      </c>
      <c r="AV31" s="71" t="n">
        <v>0</v>
      </c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</row>
    <row r="32" customFormat="false" ht="71.65" hidden="false" customHeight="true" outlineLevel="0" collapsed="false">
      <c r="A32" s="231"/>
      <c r="B32" s="203"/>
      <c r="C32" s="209" t="n">
        <v>86</v>
      </c>
      <c r="D32" s="130" t="s">
        <v>139</v>
      </c>
      <c r="E32" s="239" t="s">
        <v>140</v>
      </c>
      <c r="F32" s="240" t="s">
        <v>141</v>
      </c>
      <c r="G32" s="131" t="s">
        <v>142</v>
      </c>
      <c r="H32" s="239" t="s">
        <v>57</v>
      </c>
      <c r="I32" s="239" t="s">
        <v>138</v>
      </c>
      <c r="J32" s="239" t="n">
        <v>30</v>
      </c>
      <c r="K32" s="239" t="n">
        <v>30</v>
      </c>
      <c r="L32" s="241" t="n">
        <v>1551.3</v>
      </c>
      <c r="M32" s="77" t="n">
        <f aca="false">AO32</f>
        <v>2</v>
      </c>
      <c r="N32" s="78" t="n">
        <f aca="false">M32-(SUM(AP32:AS32))</f>
        <v>0</v>
      </c>
      <c r="O32" s="79" t="str">
        <f aca="false">IF(N32&lt;=0,"ATENÇÃO","OK")</f>
        <v>ATENÇÃO</v>
      </c>
      <c r="P32" s="242"/>
      <c r="Q32" s="243"/>
      <c r="R32" s="243"/>
      <c r="S32" s="244"/>
      <c r="T32" s="244"/>
      <c r="U32" s="242"/>
      <c r="V32" s="242"/>
      <c r="W32" s="242"/>
      <c r="X32" s="213" t="n">
        <v>2</v>
      </c>
      <c r="Y32" s="81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83" t="n">
        <f aca="false">SUM(P32:Y32)+SUM(AJ32:AN32)</f>
        <v>2</v>
      </c>
      <c r="AP32" s="81" t="n">
        <v>0</v>
      </c>
      <c r="AQ32" s="81" t="n">
        <v>0</v>
      </c>
      <c r="AR32" s="83" t="n">
        <v>2</v>
      </c>
      <c r="AS32" s="81" t="n">
        <v>0</v>
      </c>
      <c r="AT32" s="84" t="n">
        <v>0</v>
      </c>
      <c r="AU32" s="84" t="n">
        <v>0</v>
      </c>
      <c r="AV32" s="84" t="n">
        <v>0</v>
      </c>
    </row>
    <row r="33" customFormat="false" ht="76.7" hidden="false" customHeight="true" outlineLevel="0" collapsed="false">
      <c r="A33" s="231"/>
      <c r="B33" s="203"/>
      <c r="C33" s="245" t="n">
        <v>87</v>
      </c>
      <c r="D33" s="165" t="s">
        <v>143</v>
      </c>
      <c r="E33" s="169" t="s">
        <v>140</v>
      </c>
      <c r="F33" s="246" t="s">
        <v>141</v>
      </c>
      <c r="G33" s="247" t="s">
        <v>144</v>
      </c>
      <c r="H33" s="169" t="s">
        <v>57</v>
      </c>
      <c r="I33" s="182" t="s">
        <v>138</v>
      </c>
      <c r="J33" s="169" t="n">
        <v>30</v>
      </c>
      <c r="K33" s="169" t="n">
        <v>30</v>
      </c>
      <c r="L33" s="248" t="n">
        <v>703.56</v>
      </c>
      <c r="M33" s="111" t="n">
        <f aca="false">AO33</f>
        <v>2</v>
      </c>
      <c r="N33" s="145" t="n">
        <f aca="false">M33-(SUM(AP33:AS33))</f>
        <v>0</v>
      </c>
      <c r="O33" s="135" t="str">
        <f aca="false">IF(N33&lt;=0,"ATENÇÃO","OK")</f>
        <v>ATENÇÃO</v>
      </c>
      <c r="P33" s="249"/>
      <c r="Q33" s="250"/>
      <c r="R33" s="250"/>
      <c r="S33" s="251"/>
      <c r="T33" s="251"/>
      <c r="U33" s="249"/>
      <c r="V33" s="249"/>
      <c r="W33" s="249"/>
      <c r="X33" s="252" t="n">
        <v>2</v>
      </c>
      <c r="Y33" s="253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69" t="n">
        <f aca="false">SUM(P33:Y33)+SUM(AJ33:AN33)</f>
        <v>2</v>
      </c>
      <c r="AP33" s="254" t="n">
        <v>0</v>
      </c>
      <c r="AQ33" s="254" t="n">
        <v>0</v>
      </c>
      <c r="AR33" s="255" t="n">
        <v>2</v>
      </c>
      <c r="AS33" s="254" t="n">
        <v>0</v>
      </c>
      <c r="AT33" s="115" t="n">
        <v>0</v>
      </c>
      <c r="AU33" s="85" t="n">
        <v>0</v>
      </c>
      <c r="AV33" s="115" t="n">
        <v>0</v>
      </c>
    </row>
    <row r="34" customFormat="false" ht="99" hidden="false" customHeight="true" outlineLevel="0" collapsed="false">
      <c r="A34" s="190" t="s">
        <v>52</v>
      </c>
      <c r="B34" s="139" t="n">
        <v>27</v>
      </c>
      <c r="C34" s="223" t="n">
        <v>88</v>
      </c>
      <c r="D34" s="256" t="s">
        <v>145</v>
      </c>
      <c r="E34" s="227" t="s">
        <v>90</v>
      </c>
      <c r="F34" s="257" t="s">
        <v>146</v>
      </c>
      <c r="G34" s="227" t="s">
        <v>147</v>
      </c>
      <c r="H34" s="227" t="s">
        <v>57</v>
      </c>
      <c r="I34" s="227" t="s">
        <v>148</v>
      </c>
      <c r="J34" s="227" t="n">
        <v>30</v>
      </c>
      <c r="K34" s="227" t="n">
        <v>30</v>
      </c>
      <c r="L34" s="258" t="n">
        <v>425.25</v>
      </c>
      <c r="M34" s="111" t="n">
        <f aca="false">AO34</f>
        <v>1</v>
      </c>
      <c r="N34" s="145" t="n">
        <f aca="false">M34-(SUM(AP34:AS34))</f>
        <v>0</v>
      </c>
      <c r="O34" s="113" t="str">
        <f aca="false">IF(N34&lt;=0,"ATENÇÃO","OK")</f>
        <v>ATENÇÃO</v>
      </c>
      <c r="P34" s="259"/>
      <c r="Q34" s="260"/>
      <c r="R34" s="261" t="n">
        <v>1</v>
      </c>
      <c r="S34" s="262"/>
      <c r="T34" s="53"/>
      <c r="U34" s="259"/>
      <c r="V34" s="259"/>
      <c r="W34" s="259"/>
      <c r="X34" s="263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63"/>
      <c r="AL34" s="259"/>
      <c r="AM34" s="259"/>
      <c r="AN34" s="259"/>
      <c r="AO34" s="200" t="n">
        <f aca="false">SUM(P34:Y34)+SUM(AJ34:AN34)</f>
        <v>1</v>
      </c>
      <c r="AP34" s="71" t="n">
        <v>0</v>
      </c>
      <c r="AQ34" s="71" t="n">
        <v>0</v>
      </c>
      <c r="AR34" s="70" t="n">
        <v>1</v>
      </c>
      <c r="AS34" s="71" t="n">
        <v>0</v>
      </c>
      <c r="AT34" s="53" t="n">
        <v>0</v>
      </c>
      <c r="AU34" s="53" t="n">
        <v>0</v>
      </c>
      <c r="AV34" s="71" t="n">
        <v>0</v>
      </c>
    </row>
    <row r="35" customFormat="false" ht="106.5" hidden="false" customHeight="true" outlineLevel="0" collapsed="false">
      <c r="A35" s="264" t="s">
        <v>52</v>
      </c>
      <c r="B35" s="265" t="n">
        <v>30</v>
      </c>
      <c r="C35" s="266" t="n">
        <v>91</v>
      </c>
      <c r="D35" s="267" t="s">
        <v>149</v>
      </c>
      <c r="E35" s="268" t="s">
        <v>90</v>
      </c>
      <c r="F35" s="269" t="s">
        <v>146</v>
      </c>
      <c r="G35" s="270" t="s">
        <v>150</v>
      </c>
      <c r="H35" s="270" t="s">
        <v>151</v>
      </c>
      <c r="I35" s="270" t="s">
        <v>148</v>
      </c>
      <c r="J35" s="270" t="n">
        <v>30</v>
      </c>
      <c r="K35" s="270" t="n">
        <v>30</v>
      </c>
      <c r="L35" s="271" t="n">
        <v>456.88</v>
      </c>
      <c r="M35" s="62" t="n">
        <f aca="false">AO35</f>
        <v>1</v>
      </c>
      <c r="N35" s="63" t="n">
        <f aca="false">M35-(SUM(AP35:AT35))</f>
        <v>0</v>
      </c>
      <c r="O35" s="79" t="str">
        <f aca="false">IF(N35&lt;=0,"ATENÇÃO","OK")</f>
        <v>ATENÇÃO</v>
      </c>
      <c r="P35" s="205"/>
      <c r="Q35" s="205"/>
      <c r="R35" s="205"/>
      <c r="S35" s="205"/>
      <c r="T35" s="205"/>
      <c r="U35" s="205"/>
      <c r="V35" s="205"/>
      <c r="W35" s="205"/>
      <c r="X35" s="205"/>
      <c r="Y35" s="207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72" t="n">
        <v>1</v>
      </c>
      <c r="AK35" s="205"/>
      <c r="AL35" s="205"/>
      <c r="AM35" s="205"/>
      <c r="AN35" s="205"/>
      <c r="AO35" s="70" t="n">
        <f aca="false">SUM(P35:Y35)+SUM(AJ35:AN35)</f>
        <v>1</v>
      </c>
      <c r="AP35" s="207" t="n">
        <v>0</v>
      </c>
      <c r="AQ35" s="207" t="n">
        <v>0</v>
      </c>
      <c r="AR35" s="207" t="n">
        <v>0</v>
      </c>
      <c r="AS35" s="207" t="n">
        <v>0</v>
      </c>
      <c r="AT35" s="70" t="n">
        <v>1</v>
      </c>
      <c r="AU35" s="128" t="n">
        <v>0</v>
      </c>
      <c r="AV35" s="71" t="n">
        <v>0</v>
      </c>
    </row>
    <row r="36" customFormat="false" ht="91.9" hidden="false" customHeight="true" outlineLevel="0" collapsed="false">
      <c r="A36" s="264"/>
      <c r="B36" s="265"/>
      <c r="C36" s="273" t="n">
        <v>92</v>
      </c>
      <c r="D36" s="274" t="s">
        <v>152</v>
      </c>
      <c r="E36" s="275" t="s">
        <v>90</v>
      </c>
      <c r="F36" s="276" t="s">
        <v>146</v>
      </c>
      <c r="G36" s="275" t="s">
        <v>153</v>
      </c>
      <c r="H36" s="275" t="s">
        <v>57</v>
      </c>
      <c r="I36" s="277" t="s">
        <v>148</v>
      </c>
      <c r="J36" s="277" t="n">
        <v>30</v>
      </c>
      <c r="K36" s="277" t="n">
        <v>30</v>
      </c>
      <c r="L36" s="278" t="n">
        <v>668.24</v>
      </c>
      <c r="M36" s="134" t="n">
        <f aca="false">AO36</f>
        <v>1</v>
      </c>
      <c r="N36" s="112" t="n">
        <f aca="false">M36-(SUM(AP36:AT36))</f>
        <v>0</v>
      </c>
      <c r="O36" s="113" t="str">
        <f aca="false">IF(N36&lt;=0,"ATENÇÃO","OK")</f>
        <v>ATENÇÃO</v>
      </c>
      <c r="P36" s="279"/>
      <c r="Q36" s="279"/>
      <c r="R36" s="279"/>
      <c r="S36" s="279"/>
      <c r="T36" s="279"/>
      <c r="U36" s="279"/>
      <c r="V36" s="279"/>
      <c r="W36" s="279"/>
      <c r="X36" s="279"/>
      <c r="Y36" s="161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80" t="n">
        <v>1</v>
      </c>
      <c r="AK36" s="279"/>
      <c r="AL36" s="279"/>
      <c r="AM36" s="279"/>
      <c r="AN36" s="279"/>
      <c r="AO36" s="114" t="n">
        <f aca="false">SUM(P36:Y36)+SUM(AJ36:AN36)</f>
        <v>1</v>
      </c>
      <c r="AP36" s="96" t="n">
        <v>0</v>
      </c>
      <c r="AQ36" s="96" t="n">
        <v>0</v>
      </c>
      <c r="AR36" s="96" t="n">
        <v>0</v>
      </c>
      <c r="AS36" s="96" t="n">
        <v>0</v>
      </c>
      <c r="AT36" s="114" t="n">
        <v>1</v>
      </c>
      <c r="AU36" s="85" t="n">
        <v>0</v>
      </c>
      <c r="AV36" s="115" t="n">
        <v>0</v>
      </c>
    </row>
    <row r="37" customFormat="false" ht="90.75" hidden="false" customHeight="true" outlineLevel="0" collapsed="false">
      <c r="A37" s="281" t="s">
        <v>88</v>
      </c>
      <c r="B37" s="282" t="n">
        <v>34</v>
      </c>
      <c r="C37" s="140" t="n">
        <v>96</v>
      </c>
      <c r="D37" s="141" t="s">
        <v>154</v>
      </c>
      <c r="E37" s="142" t="s">
        <v>155</v>
      </c>
      <c r="F37" s="142" t="s">
        <v>156</v>
      </c>
      <c r="G37" s="283" t="s">
        <v>157</v>
      </c>
      <c r="H37" s="142" t="s">
        <v>57</v>
      </c>
      <c r="I37" s="283" t="s">
        <v>158</v>
      </c>
      <c r="J37" s="142" t="n">
        <v>30</v>
      </c>
      <c r="K37" s="142" t="n">
        <v>30</v>
      </c>
      <c r="L37" s="144" t="n">
        <v>1508.28</v>
      </c>
      <c r="M37" s="111" t="n">
        <f aca="false">AO37</f>
        <v>1</v>
      </c>
      <c r="N37" s="145" t="n">
        <f aca="false">M37-(SUM(AP37:AU37))</f>
        <v>0</v>
      </c>
      <c r="O37" s="113" t="str">
        <f aca="false">IF(N37&lt;=0,"ATENÇÃO","OK")</f>
        <v>ATENÇÃO</v>
      </c>
      <c r="P37" s="284"/>
      <c r="Q37" s="285"/>
      <c r="R37" s="285"/>
      <c r="S37" s="286"/>
      <c r="T37" s="286"/>
      <c r="U37" s="227" t="n">
        <v>1</v>
      </c>
      <c r="V37" s="227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00" t="n">
        <f aca="false">SUM(P37:Y37)+SUM(AJ37:AN37)</f>
        <v>1</v>
      </c>
      <c r="AP37" s="149" t="n">
        <v>0</v>
      </c>
      <c r="AQ37" s="149" t="n">
        <v>0</v>
      </c>
      <c r="AR37" s="149" t="n">
        <v>0</v>
      </c>
      <c r="AS37" s="149" t="n">
        <v>0</v>
      </c>
      <c r="AT37" s="53" t="n">
        <v>0</v>
      </c>
      <c r="AU37" s="287" t="n">
        <v>1</v>
      </c>
      <c r="AV37" s="71" t="n">
        <v>0</v>
      </c>
    </row>
    <row r="38" customFormat="false" ht="99" hidden="false" customHeight="true" outlineLevel="0" collapsed="false">
      <c r="A38" s="288" t="s">
        <v>52</v>
      </c>
      <c r="B38" s="265" t="n">
        <v>36</v>
      </c>
      <c r="C38" s="289" t="n">
        <v>98</v>
      </c>
      <c r="D38" s="290" t="s">
        <v>159</v>
      </c>
      <c r="E38" s="291" t="s">
        <v>54</v>
      </c>
      <c r="F38" s="292" t="s">
        <v>146</v>
      </c>
      <c r="G38" s="291" t="s">
        <v>160</v>
      </c>
      <c r="H38" s="291" t="s">
        <v>57</v>
      </c>
      <c r="I38" s="291" t="s">
        <v>148</v>
      </c>
      <c r="J38" s="291" t="n">
        <v>30</v>
      </c>
      <c r="K38" s="291" t="n">
        <v>30</v>
      </c>
      <c r="L38" s="293" t="n">
        <v>1394.54</v>
      </c>
      <c r="M38" s="111" t="n">
        <f aca="false">AO38</f>
        <v>1</v>
      </c>
      <c r="N38" s="145" t="n">
        <f aca="false">M38-(SUM(AP38:AT38))</f>
        <v>0</v>
      </c>
      <c r="O38" s="113" t="str">
        <f aca="false">IF(N38&lt;=0,"ATENÇÃO","OK")</f>
        <v>ATENÇÃO</v>
      </c>
      <c r="P38" s="227"/>
      <c r="Q38" s="227"/>
      <c r="R38" s="227"/>
      <c r="S38" s="227"/>
      <c r="T38" s="227"/>
      <c r="U38" s="227"/>
      <c r="V38" s="227"/>
      <c r="W38" s="227"/>
      <c r="X38" s="227"/>
      <c r="Y38" s="230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94" t="n">
        <v>1</v>
      </c>
      <c r="AK38" s="227"/>
      <c r="AL38" s="227"/>
      <c r="AM38" s="227"/>
      <c r="AN38" s="227"/>
      <c r="AO38" s="52" t="n">
        <f aca="false">SUM(P38:Y38)+SUM(AJ38:AN38)</f>
        <v>1</v>
      </c>
      <c r="AP38" s="230" t="n">
        <v>0</v>
      </c>
      <c r="AQ38" s="230" t="n">
        <v>0</v>
      </c>
      <c r="AR38" s="230" t="n">
        <v>0</v>
      </c>
      <c r="AS38" s="230" t="n">
        <v>0</v>
      </c>
      <c r="AT38" s="53" t="n">
        <v>1</v>
      </c>
      <c r="AU38" s="295" t="n">
        <v>0</v>
      </c>
      <c r="AV38" s="53" t="n">
        <v>0</v>
      </c>
    </row>
  </sheetData>
  <autoFilter ref="B3:AP38"/>
  <mergeCells count="20">
    <mergeCell ref="A1:C1"/>
    <mergeCell ref="E1:G1"/>
    <mergeCell ref="H1:AN2"/>
    <mergeCell ref="A2:D2"/>
    <mergeCell ref="A5:A12"/>
    <mergeCell ref="B5:B12"/>
    <mergeCell ref="A13:A14"/>
    <mergeCell ref="B13:B14"/>
    <mergeCell ref="A15:A16"/>
    <mergeCell ref="B15:B16"/>
    <mergeCell ref="A17:A19"/>
    <mergeCell ref="B17:B19"/>
    <mergeCell ref="A20:A23"/>
    <mergeCell ref="B20:B23"/>
    <mergeCell ref="A24:A29"/>
    <mergeCell ref="B24:B29"/>
    <mergeCell ref="A31:A33"/>
    <mergeCell ref="B31:B33"/>
    <mergeCell ref="A35:A36"/>
    <mergeCell ref="B35:B3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2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B49"/>
  <sheetViews>
    <sheetView showFormulas="false" showGridLines="true" showRowColHeaders="true" showZeros="true" rightToLeft="false" tabSelected="true" showOutlineSymbols="true" defaultGridColor="true" view="normal" topLeftCell="E37" colorId="64" zoomScale="84" zoomScaleNormal="84" zoomScalePageLayoutView="100" workbookViewId="0">
      <selection pane="topLeft" activeCell="AZ47" activeCellId="0" sqref="AZ47"/>
    </sheetView>
  </sheetViews>
  <sheetFormatPr defaultRowHeight="15.7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1" width="13.57"/>
    <col collapsed="false" customWidth="true" hidden="false" outlineLevel="0" max="3" min="3" style="1" width="17.58"/>
    <col collapsed="false" customWidth="true" hidden="false" outlineLevel="0" max="4" min="4" style="2" width="117.15"/>
    <col collapsed="false" customWidth="true" hidden="false" outlineLevel="0" max="5" min="5" style="3" width="15.57"/>
    <col collapsed="false" customWidth="true" hidden="false" outlineLevel="0" max="6" min="6" style="3" width="10.71"/>
    <col collapsed="false" customWidth="true" hidden="false" outlineLevel="0" max="7" min="7" style="3" width="17.29"/>
    <col collapsed="false" customWidth="true" hidden="false" outlineLevel="0" max="8" min="8" style="4" width="9.85"/>
    <col collapsed="false" customWidth="true" hidden="false" outlineLevel="0" max="9" min="9" style="4" width="24.42"/>
    <col collapsed="false" customWidth="true" hidden="false" outlineLevel="0" max="11" min="10" style="4" width="10.71"/>
    <col collapsed="false" customWidth="true" hidden="false" outlineLevel="0" max="12" min="12" style="4" width="14.15"/>
    <col collapsed="false" customWidth="true" hidden="false" outlineLevel="0" max="15" min="13" style="4" width="8.86"/>
    <col collapsed="false" customWidth="true" hidden="false" outlineLevel="0" max="16" min="16" style="4" width="13.01"/>
    <col collapsed="false" customWidth="true" hidden="true" outlineLevel="0" max="17" min="17" style="5" width="6.71"/>
    <col collapsed="false" customWidth="true" hidden="true" outlineLevel="0" max="19" min="18" style="5" width="7.71"/>
    <col collapsed="false" customWidth="true" hidden="true" outlineLevel="0" max="21" min="20" style="5" width="8.71"/>
    <col collapsed="false" customWidth="true" hidden="true" outlineLevel="0" max="23" min="22" style="5" width="6.42"/>
    <col collapsed="false" customWidth="true" hidden="true" outlineLevel="0" max="25" min="24" style="5" width="6.71"/>
    <col collapsed="false" customWidth="true" hidden="true" outlineLevel="0" max="26" min="26" style="5" width="9.71"/>
    <col collapsed="false" customWidth="true" hidden="true" outlineLevel="0" max="38" min="27" style="5" width="6.86"/>
    <col collapsed="false" customWidth="true" hidden="true" outlineLevel="0" max="39" min="39" style="5" width="9.42"/>
    <col collapsed="false" customWidth="true" hidden="true" outlineLevel="0" max="40" min="40" style="5" width="7.57"/>
    <col collapsed="false" customWidth="true" hidden="true" outlineLevel="0" max="41" min="41" style="5" width="14.43"/>
    <col collapsed="false" customWidth="true" hidden="false" outlineLevel="0" max="42" min="42" style="6" width="11.71"/>
    <col collapsed="false" customWidth="true" hidden="false" outlineLevel="0" max="43" min="43" style="6" width="16.86"/>
    <col collapsed="false" customWidth="true" hidden="false" outlineLevel="0" max="44" min="44" style="6" width="11.86"/>
    <col collapsed="false" customWidth="true" hidden="false" outlineLevel="0" max="45" min="45" style="6" width="12.86"/>
    <col collapsed="false" customWidth="true" hidden="false" outlineLevel="0" max="47" min="46" style="6" width="15.42"/>
    <col collapsed="false" customWidth="true" hidden="false" outlineLevel="0" max="48" min="48" style="6" width="13.29"/>
    <col collapsed="false" customWidth="true" hidden="false" outlineLevel="0" max="49" min="49" style="6" width="15.29"/>
    <col collapsed="false" customWidth="true" hidden="false" outlineLevel="0" max="50" min="50" style="6" width="12.57"/>
    <col collapsed="false" customWidth="true" hidden="false" outlineLevel="0" max="51" min="51" style="6" width="11.99"/>
    <col collapsed="false" customWidth="true" hidden="false" outlineLevel="0" max="184" min="52" style="6" width="9.14"/>
    <col collapsed="false" customWidth="true" hidden="false" outlineLevel="0" max="1017" min="185" style="7" width="9.14"/>
    <col collapsed="false" customWidth="true" hidden="false" outlineLevel="0" max="1025" min="1018" style="0" width="8.67"/>
  </cols>
  <sheetData>
    <row r="1" customFormat="false" ht="28.5" hidden="false" customHeight="true" outlineLevel="0" collapsed="false">
      <c r="A1" s="8" t="s">
        <v>0</v>
      </c>
      <c r="B1" s="8"/>
      <c r="C1" s="8"/>
      <c r="D1" s="9" t="s">
        <v>1</v>
      </c>
      <c r="E1" s="10" t="s">
        <v>2</v>
      </c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customFormat="false" ht="28.5" hidden="false" customHeight="true" outlineLevel="0" collapsed="false">
      <c r="A2" s="12" t="s">
        <v>3</v>
      </c>
      <c r="B2" s="12"/>
      <c r="C2" s="12"/>
      <c r="D2" s="12"/>
      <c r="E2" s="13"/>
      <c r="F2" s="14"/>
      <c r="G2" s="1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customFormat="false" ht="183" hidden="false" customHeight="true" outlineLevel="0" collapsed="false">
      <c r="A3" s="16" t="s">
        <v>4</v>
      </c>
      <c r="B3" s="17" t="s">
        <v>5</v>
      </c>
      <c r="C3" s="17" t="s">
        <v>6</v>
      </c>
      <c r="D3" s="18" t="s">
        <v>7</v>
      </c>
      <c r="E3" s="19" t="s">
        <v>8</v>
      </c>
      <c r="F3" s="20" t="s">
        <v>9</v>
      </c>
      <c r="G3" s="20" t="s">
        <v>10</v>
      </c>
      <c r="H3" s="20" t="s">
        <v>11</v>
      </c>
      <c r="I3" s="21" t="s">
        <v>12</v>
      </c>
      <c r="J3" s="22" t="s">
        <v>13</v>
      </c>
      <c r="K3" s="22" t="s">
        <v>14</v>
      </c>
      <c r="L3" s="22" t="s">
        <v>15</v>
      </c>
      <c r="M3" s="22" t="s">
        <v>161</v>
      </c>
      <c r="N3" s="22" t="s">
        <v>162</v>
      </c>
      <c r="O3" s="22" t="s">
        <v>17</v>
      </c>
      <c r="P3" s="22" t="s">
        <v>18</v>
      </c>
      <c r="Q3" s="23" t="s">
        <v>19</v>
      </c>
      <c r="R3" s="24" t="s">
        <v>20</v>
      </c>
      <c r="S3" s="25" t="s">
        <v>21</v>
      </c>
      <c r="T3" s="26" t="s">
        <v>22</v>
      </c>
      <c r="U3" s="27" t="s">
        <v>23</v>
      </c>
      <c r="V3" s="28" t="s">
        <v>24</v>
      </c>
      <c r="W3" s="29" t="s">
        <v>25</v>
      </c>
      <c r="X3" s="30" t="s">
        <v>26</v>
      </c>
      <c r="Y3" s="31" t="s">
        <v>27</v>
      </c>
      <c r="Z3" s="32" t="s">
        <v>28</v>
      </c>
      <c r="AA3" s="32" t="s">
        <v>29</v>
      </c>
      <c r="AB3" s="32" t="s">
        <v>30</v>
      </c>
      <c r="AC3" s="32" t="s">
        <v>31</v>
      </c>
      <c r="AD3" s="32" t="s">
        <v>32</v>
      </c>
      <c r="AE3" s="32" t="s">
        <v>33</v>
      </c>
      <c r="AF3" s="32" t="s">
        <v>34</v>
      </c>
      <c r="AG3" s="32" t="s">
        <v>35</v>
      </c>
      <c r="AH3" s="32" t="s">
        <v>36</v>
      </c>
      <c r="AI3" s="32" t="s">
        <v>37</v>
      </c>
      <c r="AJ3" s="32" t="s">
        <v>38</v>
      </c>
      <c r="AK3" s="33" t="s">
        <v>39</v>
      </c>
      <c r="AL3" s="33" t="s">
        <v>40</v>
      </c>
      <c r="AM3" s="34" t="s">
        <v>41</v>
      </c>
      <c r="AN3" s="35" t="s">
        <v>42</v>
      </c>
      <c r="AO3" s="36" t="s">
        <v>43</v>
      </c>
      <c r="AP3" s="37" t="s">
        <v>44</v>
      </c>
      <c r="AQ3" s="38" t="s">
        <v>45</v>
      </c>
      <c r="AR3" s="38" t="s">
        <v>46</v>
      </c>
      <c r="AS3" s="38" t="s">
        <v>47</v>
      </c>
      <c r="AT3" s="38" t="s">
        <v>48</v>
      </c>
      <c r="AU3" s="38" t="s">
        <v>49</v>
      </c>
      <c r="AV3" s="38" t="s">
        <v>50</v>
      </c>
      <c r="AW3" s="38" t="s">
        <v>51</v>
      </c>
      <c r="AX3" s="296" t="s">
        <v>163</v>
      </c>
      <c r="AY3" s="296" t="s">
        <v>164</v>
      </c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</row>
    <row r="4" customFormat="false" ht="99.75" hidden="false" customHeight="true" outlineLevel="0" collapsed="false">
      <c r="A4" s="40" t="s">
        <v>52</v>
      </c>
      <c r="B4" s="41" t="n">
        <v>13</v>
      </c>
      <c r="C4" s="42" t="n">
        <v>48</v>
      </c>
      <c r="D4" s="43" t="s">
        <v>53</v>
      </c>
      <c r="E4" s="44" t="s">
        <v>54</v>
      </c>
      <c r="F4" s="45" t="s">
        <v>55</v>
      </c>
      <c r="G4" s="44" t="s">
        <v>56</v>
      </c>
      <c r="H4" s="44" t="s">
        <v>57</v>
      </c>
      <c r="I4" s="44" t="s">
        <v>58</v>
      </c>
      <c r="J4" s="44" t="n">
        <v>30</v>
      </c>
      <c r="K4" s="44" t="n">
        <v>30</v>
      </c>
      <c r="L4" s="46" t="n">
        <v>395</v>
      </c>
      <c r="M4" s="47" t="n">
        <f aca="false">AP4</f>
        <v>2</v>
      </c>
      <c r="N4" s="47" t="n">
        <f aca="false">M4-O4</f>
        <v>0</v>
      </c>
      <c r="O4" s="48" t="n">
        <f aca="false">M4-(SUM(AQ4:AT4))</f>
        <v>2</v>
      </c>
      <c r="P4" s="49" t="str">
        <f aca="false">IF(O4&lt;=0,"ATENÇÃO","OK")</f>
        <v>OK</v>
      </c>
      <c r="Q4" s="50" t="n">
        <v>2</v>
      </c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2" t="n">
        <f aca="false">SUM(Q4:Z4)+SUM(AK4:AO4)</f>
        <v>2</v>
      </c>
      <c r="AQ4" s="53" t="n">
        <v>0</v>
      </c>
      <c r="AR4" s="53" t="n">
        <v>0</v>
      </c>
      <c r="AS4" s="53" t="n">
        <v>0</v>
      </c>
      <c r="AT4" s="53" t="n">
        <v>0</v>
      </c>
      <c r="AU4" s="53" t="n">
        <v>0</v>
      </c>
      <c r="AV4" s="53" t="n">
        <v>0</v>
      </c>
      <c r="AW4" s="53" t="n">
        <v>0</v>
      </c>
      <c r="AX4" s="297" t="n">
        <f aca="false">M4*L4</f>
        <v>790</v>
      </c>
      <c r="AY4" s="297" t="n">
        <f aca="false">N4*L4</f>
        <v>0</v>
      </c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</row>
    <row r="5" customFormat="false" ht="60.75" hidden="false" customHeight="false" outlineLevel="0" collapsed="false">
      <c r="A5" s="55" t="s">
        <v>52</v>
      </c>
      <c r="B5" s="56" t="n">
        <v>14</v>
      </c>
      <c r="C5" s="57" t="n">
        <v>49</v>
      </c>
      <c r="D5" s="58" t="s">
        <v>59</v>
      </c>
      <c r="E5" s="59" t="s">
        <v>60</v>
      </c>
      <c r="F5" s="60" t="s">
        <v>55</v>
      </c>
      <c r="G5" s="59" t="s">
        <v>61</v>
      </c>
      <c r="H5" s="59" t="s">
        <v>57</v>
      </c>
      <c r="I5" s="59" t="s">
        <v>62</v>
      </c>
      <c r="J5" s="59" t="n">
        <v>30</v>
      </c>
      <c r="K5" s="59" t="n">
        <v>30</v>
      </c>
      <c r="L5" s="61" t="n">
        <v>336.68</v>
      </c>
      <c r="M5" s="62" t="n">
        <f aca="false">AP5</f>
        <v>7</v>
      </c>
      <c r="N5" s="62" t="n">
        <f aca="false">M5-O5</f>
        <v>5</v>
      </c>
      <c r="O5" s="63" t="n">
        <f aca="false">M5-(SUM(AQ5:AW5))</f>
        <v>2</v>
      </c>
      <c r="P5" s="64" t="str">
        <f aca="false">IF(O5&lt;=0,"ATENÇÃO","OK")</f>
        <v>OK</v>
      </c>
      <c r="Q5" s="65" t="n">
        <v>2</v>
      </c>
      <c r="R5" s="66"/>
      <c r="S5" s="66"/>
      <c r="T5" s="66"/>
      <c r="U5" s="66"/>
      <c r="V5" s="66"/>
      <c r="W5" s="66"/>
      <c r="X5" s="66"/>
      <c r="Y5" s="67" t="n">
        <v>2</v>
      </c>
      <c r="Z5" s="68" t="n">
        <f aca="false">SUM(AA5:AH5)</f>
        <v>3</v>
      </c>
      <c r="AA5" s="66"/>
      <c r="AB5" s="66"/>
      <c r="AC5" s="68" t="n">
        <v>1</v>
      </c>
      <c r="AD5" s="68" t="n">
        <v>1</v>
      </c>
      <c r="AE5" s="66"/>
      <c r="AF5" s="66"/>
      <c r="AG5" s="66"/>
      <c r="AH5" s="68" t="n">
        <v>1</v>
      </c>
      <c r="AI5" s="66"/>
      <c r="AJ5" s="66"/>
      <c r="AK5" s="66"/>
      <c r="AL5" s="66"/>
      <c r="AM5" s="66"/>
      <c r="AN5" s="66"/>
      <c r="AO5" s="66"/>
      <c r="AP5" s="69" t="n">
        <f aca="false">SUM(Q5:Z5)+SUM(AK5:AO5)</f>
        <v>7</v>
      </c>
      <c r="AQ5" s="66" t="n">
        <v>0</v>
      </c>
      <c r="AR5" s="66" t="n">
        <v>0</v>
      </c>
      <c r="AS5" s="69" t="n">
        <v>3</v>
      </c>
      <c r="AT5" s="66" t="n">
        <v>0</v>
      </c>
      <c r="AU5" s="70" t="n">
        <v>1</v>
      </c>
      <c r="AV5" s="71" t="n">
        <v>0</v>
      </c>
      <c r="AW5" s="70" t="n">
        <v>1</v>
      </c>
      <c r="AX5" s="298" t="n">
        <f aca="false">L5*M5</f>
        <v>2356.76</v>
      </c>
      <c r="AY5" s="298" t="n">
        <f aca="false">L5*N5</f>
        <v>1683.4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</row>
    <row r="6" customFormat="false" ht="31.15" hidden="false" customHeight="true" outlineLevel="0" collapsed="false">
      <c r="A6" s="55"/>
      <c r="B6" s="56"/>
      <c r="C6" s="72" t="n">
        <v>50</v>
      </c>
      <c r="D6" s="73" t="s">
        <v>63</v>
      </c>
      <c r="E6" s="74" t="s">
        <v>60</v>
      </c>
      <c r="F6" s="75" t="s">
        <v>55</v>
      </c>
      <c r="G6" s="74" t="s">
        <v>61</v>
      </c>
      <c r="H6" s="74" t="s">
        <v>57</v>
      </c>
      <c r="I6" s="59" t="s">
        <v>62</v>
      </c>
      <c r="J6" s="74" t="n">
        <v>30</v>
      </c>
      <c r="K6" s="74" t="n">
        <v>30</v>
      </c>
      <c r="L6" s="76" t="n">
        <v>483.33</v>
      </c>
      <c r="M6" s="77" t="n">
        <f aca="false">AP6</f>
        <v>3</v>
      </c>
      <c r="N6" s="77" t="n">
        <f aca="false">M6-O6</f>
        <v>1</v>
      </c>
      <c r="O6" s="78" t="n">
        <f aca="false">M6-(SUM(AQ6:AT6))</f>
        <v>2</v>
      </c>
      <c r="P6" s="79" t="str">
        <f aca="false">IF(O6&lt;=0,"ATENÇÃO","OK")</f>
        <v>OK</v>
      </c>
      <c r="Q6" s="80" t="n">
        <v>2</v>
      </c>
      <c r="R6" s="81"/>
      <c r="S6" s="81"/>
      <c r="T6" s="82" t="n">
        <v>1</v>
      </c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3" t="n">
        <f aca="false">SUM(Q6:Z6)+SUM(AK6:AO6)</f>
        <v>3</v>
      </c>
      <c r="AQ6" s="81" t="n">
        <v>0</v>
      </c>
      <c r="AR6" s="81" t="n">
        <v>0</v>
      </c>
      <c r="AS6" s="83" t="n">
        <v>1</v>
      </c>
      <c r="AT6" s="81" t="n">
        <v>0</v>
      </c>
      <c r="AU6" s="84" t="n">
        <v>0</v>
      </c>
      <c r="AV6" s="84" t="n">
        <v>0</v>
      </c>
      <c r="AW6" s="85" t="n">
        <v>0</v>
      </c>
      <c r="AX6" s="299" t="n">
        <f aca="false">L6*M6</f>
        <v>1449.99</v>
      </c>
      <c r="AY6" s="299" t="n">
        <f aca="false">L6*N6</f>
        <v>483.33</v>
      </c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</row>
    <row r="7" customFormat="false" ht="55.35" hidden="false" customHeight="true" outlineLevel="0" collapsed="false">
      <c r="A7" s="55"/>
      <c r="B7" s="56"/>
      <c r="C7" s="72" t="n">
        <v>51</v>
      </c>
      <c r="D7" s="86" t="s">
        <v>64</v>
      </c>
      <c r="E7" s="74" t="s">
        <v>60</v>
      </c>
      <c r="F7" s="75" t="s">
        <v>55</v>
      </c>
      <c r="G7" s="74" t="s">
        <v>65</v>
      </c>
      <c r="H7" s="74" t="s">
        <v>57</v>
      </c>
      <c r="I7" s="74" t="s">
        <v>66</v>
      </c>
      <c r="J7" s="74" t="n">
        <v>30</v>
      </c>
      <c r="K7" s="74" t="n">
        <v>30</v>
      </c>
      <c r="L7" s="76" t="n">
        <v>506.3</v>
      </c>
      <c r="M7" s="77" t="n">
        <f aca="false">AP7</f>
        <v>2</v>
      </c>
      <c r="N7" s="77" t="n">
        <f aca="false">M7-O7</f>
        <v>0</v>
      </c>
      <c r="O7" s="63" t="n">
        <f aca="false">M7-(SUM(AQ7:AT7))</f>
        <v>2</v>
      </c>
      <c r="P7" s="79" t="str">
        <f aca="false">IF(O7&lt;=0,"ATENÇÃO","OK")</f>
        <v>OK</v>
      </c>
      <c r="Q7" s="81"/>
      <c r="R7" s="81"/>
      <c r="S7" s="81"/>
      <c r="T7" s="81"/>
      <c r="U7" s="87" t="n">
        <v>1</v>
      </c>
      <c r="V7" s="81"/>
      <c r="W7" s="88" t="n">
        <v>1</v>
      </c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3" t="n">
        <f aca="false">SUM(Q7:Z7)+SUM(AK7:AO7)</f>
        <v>2</v>
      </c>
      <c r="AQ7" s="81" t="n">
        <v>0</v>
      </c>
      <c r="AR7" s="81" t="n">
        <v>0</v>
      </c>
      <c r="AS7" s="81" t="n">
        <v>0</v>
      </c>
      <c r="AT7" s="81" t="n">
        <v>0</v>
      </c>
      <c r="AU7" s="89" t="n">
        <v>0</v>
      </c>
      <c r="AV7" s="84" t="n">
        <v>0</v>
      </c>
      <c r="AW7" s="84" t="n">
        <v>0</v>
      </c>
      <c r="AX7" s="299" t="n">
        <f aca="false">L7*M7</f>
        <v>1012.6</v>
      </c>
      <c r="AY7" s="299" t="n">
        <f aca="false">L7*N7</f>
        <v>0</v>
      </c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</row>
    <row r="8" customFormat="false" ht="69.6" hidden="false" customHeight="true" outlineLevel="0" collapsed="false">
      <c r="A8" s="55"/>
      <c r="B8" s="56"/>
      <c r="C8" s="90" t="n">
        <v>52</v>
      </c>
      <c r="D8" s="91" t="s">
        <v>67</v>
      </c>
      <c r="E8" s="92" t="s">
        <v>60</v>
      </c>
      <c r="F8" s="93" t="s">
        <v>55</v>
      </c>
      <c r="G8" s="92" t="s">
        <v>68</v>
      </c>
      <c r="H8" s="92" t="s">
        <v>57</v>
      </c>
      <c r="I8" s="74" t="s">
        <v>66</v>
      </c>
      <c r="J8" s="92" t="n">
        <v>30</v>
      </c>
      <c r="K8" s="92" t="n">
        <v>30</v>
      </c>
      <c r="L8" s="94" t="n">
        <v>843</v>
      </c>
      <c r="M8" s="77" t="n">
        <f aca="false">AP8</f>
        <v>10</v>
      </c>
      <c r="N8" s="77" t="n">
        <f aca="false">M8-O8</f>
        <v>3</v>
      </c>
      <c r="O8" s="78" t="n">
        <f aca="false">M8-(SUM(AQ8:AT8))</f>
        <v>7</v>
      </c>
      <c r="P8" s="79" t="str">
        <f aca="false">IF(O8&lt;=0,"ATENÇÃO","OK")</f>
        <v>OK</v>
      </c>
      <c r="Q8" s="95" t="n">
        <v>3</v>
      </c>
      <c r="R8" s="96"/>
      <c r="S8" s="96"/>
      <c r="T8" s="97" t="n">
        <v>1</v>
      </c>
      <c r="U8" s="96"/>
      <c r="V8" s="96"/>
      <c r="W8" s="96"/>
      <c r="X8" s="98" t="n">
        <v>2</v>
      </c>
      <c r="Y8" s="96"/>
      <c r="Z8" s="99" t="n">
        <f aca="false">SUM(AA8:AH8)</f>
        <v>3</v>
      </c>
      <c r="AA8" s="96"/>
      <c r="AB8" s="96"/>
      <c r="AC8" s="96"/>
      <c r="AD8" s="96"/>
      <c r="AE8" s="96"/>
      <c r="AF8" s="99" t="n">
        <v>2</v>
      </c>
      <c r="AG8" s="96"/>
      <c r="AH8" s="99" t="n">
        <v>1</v>
      </c>
      <c r="AI8" s="96"/>
      <c r="AJ8" s="96"/>
      <c r="AK8" s="96" t="n">
        <v>1</v>
      </c>
      <c r="AL8" s="96"/>
      <c r="AM8" s="96"/>
      <c r="AN8" s="96"/>
      <c r="AO8" s="96"/>
      <c r="AP8" s="100" t="n">
        <f aca="false">SUM(Q8:Z8)+SUM(AK8:AO8)</f>
        <v>10</v>
      </c>
      <c r="AQ8" s="96" t="n">
        <v>1</v>
      </c>
      <c r="AR8" s="96" t="n">
        <v>0</v>
      </c>
      <c r="AS8" s="100" t="n">
        <v>2</v>
      </c>
      <c r="AT8" s="96" t="n">
        <v>0</v>
      </c>
      <c r="AU8" s="84" t="n">
        <v>0</v>
      </c>
      <c r="AV8" s="84" t="n">
        <v>0</v>
      </c>
      <c r="AW8" s="85" t="n">
        <v>0</v>
      </c>
      <c r="AX8" s="299" t="n">
        <f aca="false">L8*M8</f>
        <v>8430</v>
      </c>
      <c r="AY8" s="299" t="n">
        <f aca="false">L8*N8</f>
        <v>2529</v>
      </c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</row>
    <row r="9" customFormat="false" ht="147" hidden="false" customHeight="true" outlineLevel="0" collapsed="false">
      <c r="A9" s="55"/>
      <c r="B9" s="56"/>
      <c r="C9" s="90" t="n">
        <v>53</v>
      </c>
      <c r="D9" s="101" t="s">
        <v>69</v>
      </c>
      <c r="E9" s="102" t="s">
        <v>54</v>
      </c>
      <c r="F9" s="103" t="s">
        <v>70</v>
      </c>
      <c r="G9" s="102" t="s">
        <v>71</v>
      </c>
      <c r="H9" s="102" t="s">
        <v>57</v>
      </c>
      <c r="I9" s="102" t="s">
        <v>72</v>
      </c>
      <c r="J9" s="102" t="n">
        <v>30</v>
      </c>
      <c r="K9" s="102" t="n">
        <v>30</v>
      </c>
      <c r="L9" s="104" t="n">
        <v>133.03</v>
      </c>
      <c r="M9" s="62" t="n">
        <f aca="false">AP9</f>
        <v>1</v>
      </c>
      <c r="N9" s="77" t="n">
        <f aca="false">M9-O9</f>
        <v>1</v>
      </c>
      <c r="O9" s="63" t="n">
        <f aca="false">M9-(SUM(AQ9:AT9))</f>
        <v>0</v>
      </c>
      <c r="P9" s="64" t="str">
        <f aca="false">IF(O9&lt;=0,"ATENÇÃO","OK")</f>
        <v>ATENÇÃO</v>
      </c>
      <c r="Q9" s="105"/>
      <c r="R9" s="106"/>
      <c r="S9" s="106"/>
      <c r="T9" s="107"/>
      <c r="U9" s="96"/>
      <c r="V9" s="105"/>
      <c r="W9" s="105"/>
      <c r="X9" s="105"/>
      <c r="Y9" s="102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2"/>
      <c r="AM9" s="108" t="n">
        <v>1</v>
      </c>
      <c r="AN9" s="105"/>
      <c r="AO9" s="105"/>
      <c r="AP9" s="100" t="n">
        <f aca="false">SUM(Q9:Z9)+SUM(AK9:AO9)</f>
        <v>1</v>
      </c>
      <c r="AQ9" s="96" t="n">
        <v>0</v>
      </c>
      <c r="AR9" s="96" t="n">
        <v>0</v>
      </c>
      <c r="AS9" s="100" t="n">
        <v>1</v>
      </c>
      <c r="AT9" s="96" t="n">
        <v>0</v>
      </c>
      <c r="AU9" s="89" t="n">
        <v>0</v>
      </c>
      <c r="AV9" s="84" t="n">
        <v>0</v>
      </c>
      <c r="AW9" s="84" t="n">
        <v>0</v>
      </c>
      <c r="AX9" s="299" t="n">
        <f aca="false">L9*M9</f>
        <v>133.03</v>
      </c>
      <c r="AY9" s="299" t="n">
        <f aca="false">L9*N9</f>
        <v>133.03</v>
      </c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</row>
    <row r="10" customFormat="false" ht="64.5" hidden="false" customHeight="true" outlineLevel="0" collapsed="false">
      <c r="A10" s="55"/>
      <c r="B10" s="56"/>
      <c r="C10" s="72" t="n">
        <v>54</v>
      </c>
      <c r="D10" s="101" t="s">
        <v>73</v>
      </c>
      <c r="E10" s="74" t="s">
        <v>60</v>
      </c>
      <c r="F10" s="93" t="s">
        <v>70</v>
      </c>
      <c r="G10" s="92" t="s">
        <v>74</v>
      </c>
      <c r="H10" s="92" t="s">
        <v>57</v>
      </c>
      <c r="I10" s="92" t="s">
        <v>75</v>
      </c>
      <c r="J10" s="92" t="n">
        <v>30</v>
      </c>
      <c r="K10" s="92" t="n">
        <v>30</v>
      </c>
      <c r="L10" s="94" t="n">
        <v>1633.33</v>
      </c>
      <c r="M10" s="77" t="n">
        <f aca="false">AP10</f>
        <v>3</v>
      </c>
      <c r="N10" s="77" t="n">
        <f aca="false">M10-O10</f>
        <v>2</v>
      </c>
      <c r="O10" s="78" t="n">
        <f aca="false">M10-(SUM(AQ10:AT10))</f>
        <v>1</v>
      </c>
      <c r="P10" s="79" t="str">
        <f aca="false">IF(O10&lt;=0,"ATENÇÃO","OK")</f>
        <v>OK</v>
      </c>
      <c r="Q10" s="95" t="n">
        <v>1</v>
      </c>
      <c r="R10" s="96"/>
      <c r="S10" s="96"/>
      <c r="T10" s="97" t="n">
        <v>1</v>
      </c>
      <c r="U10" s="96"/>
      <c r="V10" s="96"/>
      <c r="W10" s="96"/>
      <c r="X10" s="96"/>
      <c r="Y10" s="96"/>
      <c r="Z10" s="109" t="n">
        <f aca="false">SUM(AA10:AH10)</f>
        <v>1</v>
      </c>
      <c r="AA10" s="96"/>
      <c r="AB10" s="96"/>
      <c r="AC10" s="96"/>
      <c r="AD10" s="96"/>
      <c r="AE10" s="96"/>
      <c r="AF10" s="96"/>
      <c r="AG10" s="99" t="n">
        <v>1</v>
      </c>
      <c r="AH10" s="96"/>
      <c r="AI10" s="96"/>
      <c r="AJ10" s="96"/>
      <c r="AK10" s="96"/>
      <c r="AL10" s="96"/>
      <c r="AM10" s="96"/>
      <c r="AN10" s="96"/>
      <c r="AO10" s="96"/>
      <c r="AP10" s="100" t="n">
        <f aca="false">SUM(Q10:Z10)+SUM(AK10:AO10)</f>
        <v>3</v>
      </c>
      <c r="AQ10" s="81" t="n">
        <v>0</v>
      </c>
      <c r="AR10" s="81" t="n">
        <v>0</v>
      </c>
      <c r="AS10" s="83" t="n">
        <v>2</v>
      </c>
      <c r="AT10" s="81" t="n">
        <v>0</v>
      </c>
      <c r="AU10" s="84" t="n">
        <v>0</v>
      </c>
      <c r="AV10" s="84" t="n">
        <v>0</v>
      </c>
      <c r="AW10" s="84" t="n">
        <v>0</v>
      </c>
      <c r="AX10" s="299" t="n">
        <f aca="false">L10*M10</f>
        <v>4899.99</v>
      </c>
      <c r="AY10" s="299" t="n">
        <f aca="false">L10*N10</f>
        <v>3266.66</v>
      </c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</row>
    <row r="11" customFormat="false" ht="30" hidden="false" customHeight="true" outlineLevel="0" collapsed="false">
      <c r="A11" s="55"/>
      <c r="B11" s="56"/>
      <c r="C11" s="72" t="n">
        <v>55</v>
      </c>
      <c r="D11" s="73" t="s">
        <v>76</v>
      </c>
      <c r="E11" s="74" t="s">
        <v>77</v>
      </c>
      <c r="F11" s="75" t="s">
        <v>78</v>
      </c>
      <c r="G11" s="74" t="s">
        <v>79</v>
      </c>
      <c r="H11" s="74" t="s">
        <v>57</v>
      </c>
      <c r="I11" s="74" t="s">
        <v>72</v>
      </c>
      <c r="J11" s="74" t="n">
        <v>30</v>
      </c>
      <c r="K11" s="74" t="n">
        <v>30</v>
      </c>
      <c r="L11" s="76" t="n">
        <v>235.93</v>
      </c>
      <c r="M11" s="110" t="n">
        <f aca="false">AP11</f>
        <v>1</v>
      </c>
      <c r="N11" s="77" t="n">
        <f aca="false">M11-O11</f>
        <v>0</v>
      </c>
      <c r="O11" s="63" t="n">
        <f aca="false">M11-(SUM(AQ11:AT11))</f>
        <v>1</v>
      </c>
      <c r="P11" s="79" t="str">
        <f aca="false">IF(O11&lt;=0,"ATENÇÃO","OK")</f>
        <v>OK</v>
      </c>
      <c r="Q11" s="81"/>
      <c r="R11" s="81"/>
      <c r="S11" s="81"/>
      <c r="T11" s="81"/>
      <c r="U11" s="81"/>
      <c r="V11" s="81"/>
      <c r="W11" s="81"/>
      <c r="X11" s="81"/>
      <c r="Y11" s="81"/>
      <c r="Z11" s="109" t="n">
        <f aca="false">SUM(AA11:AH11)</f>
        <v>1</v>
      </c>
      <c r="AA11" s="81"/>
      <c r="AB11" s="81"/>
      <c r="AC11" s="81"/>
      <c r="AD11" s="81"/>
      <c r="AE11" s="81"/>
      <c r="AF11" s="109" t="n">
        <v>1</v>
      </c>
      <c r="AG11" s="81"/>
      <c r="AH11" s="81"/>
      <c r="AI11" s="81"/>
      <c r="AJ11" s="81"/>
      <c r="AK11" s="81"/>
      <c r="AL11" s="81"/>
      <c r="AM11" s="81"/>
      <c r="AN11" s="81"/>
      <c r="AO11" s="81"/>
      <c r="AP11" s="100" t="n">
        <f aca="false">SUM(Q11:Z11)+SUM(AK11:AO11)</f>
        <v>1</v>
      </c>
      <c r="AQ11" s="81" t="n">
        <v>0</v>
      </c>
      <c r="AR11" s="81" t="n">
        <v>0</v>
      </c>
      <c r="AS11" s="81" t="n">
        <v>0</v>
      </c>
      <c r="AT11" s="81" t="n">
        <v>0</v>
      </c>
      <c r="AU11" s="89" t="n">
        <v>0</v>
      </c>
      <c r="AV11" s="84" t="n">
        <v>0</v>
      </c>
      <c r="AW11" s="85" t="n">
        <v>0</v>
      </c>
      <c r="AX11" s="299" t="n">
        <f aca="false">L11*M11</f>
        <v>235.93</v>
      </c>
      <c r="AY11" s="299" t="n">
        <f aca="false">L11*N11</f>
        <v>0</v>
      </c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</row>
    <row r="12" customFormat="false" ht="57.2" hidden="false" customHeight="true" outlineLevel="0" collapsed="false">
      <c r="A12" s="55"/>
      <c r="B12" s="56"/>
      <c r="C12" s="90" t="n">
        <v>56</v>
      </c>
      <c r="D12" s="91" t="s">
        <v>80</v>
      </c>
      <c r="E12" s="92" t="s">
        <v>60</v>
      </c>
      <c r="F12" s="93" t="s">
        <v>55</v>
      </c>
      <c r="G12" s="92" t="s">
        <v>81</v>
      </c>
      <c r="H12" s="92" t="s">
        <v>57</v>
      </c>
      <c r="I12" s="92" t="s">
        <v>72</v>
      </c>
      <c r="J12" s="92" t="n">
        <v>30</v>
      </c>
      <c r="K12" s="92" t="n">
        <v>30</v>
      </c>
      <c r="L12" s="94" t="n">
        <v>669</v>
      </c>
      <c r="M12" s="111" t="n">
        <f aca="false">AP12</f>
        <v>2</v>
      </c>
      <c r="N12" s="300" t="n">
        <f aca="false">M12-O12</f>
        <v>0</v>
      </c>
      <c r="O12" s="112" t="n">
        <f aca="false">M12-(SUM(AQ12:AT12))</f>
        <v>2</v>
      </c>
      <c r="P12" s="113" t="str">
        <f aca="false">IF(O12&lt;=0,"ATENÇÃO","OK")</f>
        <v>OK</v>
      </c>
      <c r="Q12" s="95" t="n">
        <v>2</v>
      </c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114" t="n">
        <f aca="false">SUM(Q12:Z12)+SUM(AK12:AO12)</f>
        <v>2</v>
      </c>
      <c r="AQ12" s="96" t="n">
        <v>0</v>
      </c>
      <c r="AR12" s="96" t="n">
        <v>0</v>
      </c>
      <c r="AS12" s="96" t="n">
        <v>0</v>
      </c>
      <c r="AT12" s="96" t="n">
        <v>0</v>
      </c>
      <c r="AU12" s="115" t="n">
        <v>0</v>
      </c>
      <c r="AV12" s="85" t="n">
        <v>0</v>
      </c>
      <c r="AW12" s="115" t="n">
        <v>0</v>
      </c>
      <c r="AX12" s="301" t="n">
        <f aca="false">L12*M12</f>
        <v>1338</v>
      </c>
      <c r="AY12" s="301" t="n">
        <f aca="false">L12*N12</f>
        <v>0</v>
      </c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</row>
    <row r="13" customFormat="false" ht="31.15" hidden="false" customHeight="true" outlineLevel="0" collapsed="false">
      <c r="A13" s="116" t="s">
        <v>52</v>
      </c>
      <c r="B13" s="117" t="n">
        <v>17</v>
      </c>
      <c r="C13" s="118" t="n">
        <v>61</v>
      </c>
      <c r="D13" s="119" t="s">
        <v>82</v>
      </c>
      <c r="E13" s="120" t="s">
        <v>54</v>
      </c>
      <c r="F13" s="121" t="s">
        <v>83</v>
      </c>
      <c r="G13" s="122" t="s">
        <v>84</v>
      </c>
      <c r="H13" s="120" t="s">
        <v>57</v>
      </c>
      <c r="I13" s="120" t="s">
        <v>85</v>
      </c>
      <c r="J13" s="120" t="n">
        <v>30</v>
      </c>
      <c r="K13" s="120" t="n">
        <v>30</v>
      </c>
      <c r="L13" s="123" t="n">
        <v>180.39</v>
      </c>
      <c r="M13" s="62" t="n">
        <f aca="false">AP13</f>
        <v>2</v>
      </c>
      <c r="N13" s="302" t="n">
        <f aca="false">M13-O13</f>
        <v>0</v>
      </c>
      <c r="O13" s="63" t="n">
        <f aca="false">M13-(SUM(AQ13:AT13))</f>
        <v>2</v>
      </c>
      <c r="P13" s="64" t="str">
        <f aca="false">IF(O13&lt;=0,"ATENÇÃO","OK")</f>
        <v>OK</v>
      </c>
      <c r="Q13" s="124" t="n">
        <v>2</v>
      </c>
      <c r="R13" s="125"/>
      <c r="S13" s="125"/>
      <c r="T13" s="125"/>
      <c r="U13" s="126"/>
      <c r="V13" s="125"/>
      <c r="W13" s="125"/>
      <c r="X13" s="125"/>
      <c r="Y13" s="125"/>
      <c r="Z13" s="127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7"/>
      <c r="AP13" s="70" t="n">
        <f aca="false">SUM(Q13:Z13)+SUM(AK13:AO13)</f>
        <v>2</v>
      </c>
      <c r="AQ13" s="128" t="n">
        <v>0</v>
      </c>
      <c r="AR13" s="128" t="n">
        <v>0</v>
      </c>
      <c r="AS13" s="128" t="n">
        <v>0</v>
      </c>
      <c r="AT13" s="128" t="n">
        <v>0</v>
      </c>
      <c r="AU13" s="71" t="n">
        <v>0</v>
      </c>
      <c r="AV13" s="128" t="n">
        <v>0</v>
      </c>
      <c r="AW13" s="71" t="n">
        <v>0</v>
      </c>
      <c r="AX13" s="298" t="n">
        <f aca="false">L13*M13</f>
        <v>360.78</v>
      </c>
      <c r="AY13" s="298" t="n">
        <f aca="false">L13*N13</f>
        <v>0</v>
      </c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</row>
    <row r="14" customFormat="false" ht="76.7" hidden="false" customHeight="true" outlineLevel="0" collapsed="false">
      <c r="A14" s="116"/>
      <c r="B14" s="117"/>
      <c r="C14" s="129" t="n">
        <v>62</v>
      </c>
      <c r="D14" s="130" t="s">
        <v>86</v>
      </c>
      <c r="E14" s="131" t="s">
        <v>54</v>
      </c>
      <c r="F14" s="132" t="s">
        <v>70</v>
      </c>
      <c r="G14" s="131" t="s">
        <v>87</v>
      </c>
      <c r="H14" s="131" t="s">
        <v>57</v>
      </c>
      <c r="I14" s="131" t="s">
        <v>72</v>
      </c>
      <c r="J14" s="131" t="n">
        <v>30</v>
      </c>
      <c r="K14" s="131" t="n">
        <v>30</v>
      </c>
      <c r="L14" s="133" t="n">
        <v>279</v>
      </c>
      <c r="M14" s="134" t="n">
        <f aca="false">AP14</f>
        <v>3</v>
      </c>
      <c r="N14" s="300" t="n">
        <f aca="false">M14-O14</f>
        <v>2</v>
      </c>
      <c r="O14" s="112" t="n">
        <f aca="false">M14-(SUM(AQ14:AT14))</f>
        <v>1</v>
      </c>
      <c r="P14" s="135" t="str">
        <f aca="false">IF(O14&lt;=0,"ATENÇÃO","OK")</f>
        <v>OK</v>
      </c>
      <c r="Q14" s="80" t="n">
        <v>1</v>
      </c>
      <c r="R14" s="136"/>
      <c r="S14" s="136"/>
      <c r="T14" s="136"/>
      <c r="U14" s="84"/>
      <c r="V14" s="136"/>
      <c r="W14" s="136"/>
      <c r="X14" s="136"/>
      <c r="Y14" s="137" t="n">
        <v>2</v>
      </c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14" t="n">
        <f aca="false">SUM(Q14:Z14)+SUM(AK14:AO14)</f>
        <v>3</v>
      </c>
      <c r="AQ14" s="85" t="n">
        <v>0</v>
      </c>
      <c r="AR14" s="85" t="n">
        <v>0</v>
      </c>
      <c r="AS14" s="100" t="n">
        <v>2</v>
      </c>
      <c r="AT14" s="85" t="n">
        <v>0</v>
      </c>
      <c r="AU14" s="115" t="n">
        <v>0</v>
      </c>
      <c r="AV14" s="85" t="n">
        <v>0</v>
      </c>
      <c r="AW14" s="115" t="n">
        <v>0</v>
      </c>
      <c r="AX14" s="301" t="n">
        <f aca="false">L14*M14</f>
        <v>837</v>
      </c>
      <c r="AY14" s="301" t="n">
        <f aca="false">L14*N14</f>
        <v>558</v>
      </c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</row>
    <row r="15" customFormat="false" ht="343.7" hidden="false" customHeight="true" outlineLevel="0" collapsed="false">
      <c r="A15" s="138" t="s">
        <v>88</v>
      </c>
      <c r="B15" s="139" t="n">
        <v>18</v>
      </c>
      <c r="C15" s="140" t="n">
        <v>63</v>
      </c>
      <c r="D15" s="141" t="s">
        <v>89</v>
      </c>
      <c r="E15" s="142" t="s">
        <v>90</v>
      </c>
      <c r="F15" s="143" t="s">
        <v>91</v>
      </c>
      <c r="G15" s="142" t="s">
        <v>92</v>
      </c>
      <c r="H15" s="142" t="s">
        <v>57</v>
      </c>
      <c r="I15" s="142" t="s">
        <v>93</v>
      </c>
      <c r="J15" s="142" t="n">
        <v>30</v>
      </c>
      <c r="K15" s="142" t="n">
        <v>30</v>
      </c>
      <c r="L15" s="144" t="n">
        <v>3210</v>
      </c>
      <c r="M15" s="111" t="n">
        <f aca="false">AP15</f>
        <v>1</v>
      </c>
      <c r="N15" s="303" t="n">
        <f aca="false">M15-O15</f>
        <v>1</v>
      </c>
      <c r="O15" s="145" t="n">
        <f aca="false">M15-(SUM(AQ15:AT15))</f>
        <v>0</v>
      </c>
      <c r="P15" s="113" t="str">
        <f aca="false">IF(O15&lt;=0,"ATENÇÃO","OK")</f>
        <v>ATENÇÃO</v>
      </c>
      <c r="Q15" s="146"/>
      <c r="R15" s="147"/>
      <c r="S15" s="147"/>
      <c r="T15" s="148"/>
      <c r="U15" s="149"/>
      <c r="V15" s="146"/>
      <c r="W15" s="150" t="n">
        <v>1</v>
      </c>
      <c r="X15" s="146"/>
      <c r="Y15" s="142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2"/>
      <c r="AM15" s="146"/>
      <c r="AN15" s="146"/>
      <c r="AO15" s="146"/>
      <c r="AP15" s="70" t="n">
        <f aca="false">SUM(Q15:Z15)+SUM(AK15:AO15)</f>
        <v>1</v>
      </c>
      <c r="AQ15" s="149" t="n">
        <v>0</v>
      </c>
      <c r="AR15" s="70" t="n">
        <v>1</v>
      </c>
      <c r="AS15" s="149" t="n">
        <v>0</v>
      </c>
      <c r="AT15" s="149" t="n">
        <v>0</v>
      </c>
      <c r="AU15" s="71" t="n">
        <v>0</v>
      </c>
      <c r="AV15" s="128" t="n">
        <v>0</v>
      </c>
      <c r="AW15" s="71" t="n">
        <v>0</v>
      </c>
      <c r="AX15" s="298" t="n">
        <f aca="false">L15*M15</f>
        <v>3210</v>
      </c>
      <c r="AY15" s="298" t="n">
        <f aca="false">L15*N15</f>
        <v>3210</v>
      </c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</row>
    <row r="16" customFormat="false" ht="46.5" hidden="false" customHeight="false" outlineLevel="0" collapsed="false">
      <c r="A16" s="138"/>
      <c r="B16" s="139"/>
      <c r="C16" s="151" t="n">
        <v>64</v>
      </c>
      <c r="D16" s="152" t="s">
        <v>94</v>
      </c>
      <c r="E16" s="153" t="s">
        <v>90</v>
      </c>
      <c r="F16" s="154" t="s">
        <v>91</v>
      </c>
      <c r="G16" s="153" t="s">
        <v>92</v>
      </c>
      <c r="H16" s="153" t="s">
        <v>57</v>
      </c>
      <c r="I16" s="155" t="s">
        <v>95</v>
      </c>
      <c r="J16" s="153" t="n">
        <v>30</v>
      </c>
      <c r="K16" s="153" t="n">
        <v>30</v>
      </c>
      <c r="L16" s="156" t="n">
        <v>655.27</v>
      </c>
      <c r="M16" s="111" t="n">
        <f aca="false">AP16</f>
        <v>1</v>
      </c>
      <c r="N16" s="303" t="n">
        <f aca="false">M16-O16</f>
        <v>1</v>
      </c>
      <c r="O16" s="145" t="n">
        <f aca="false">M16-(SUM(AQ16:AT16))</f>
        <v>0</v>
      </c>
      <c r="P16" s="113" t="str">
        <f aca="false">IF(O16&lt;=0,"ATENÇÃO","OK")</f>
        <v>ATENÇÃO</v>
      </c>
      <c r="Q16" s="157"/>
      <c r="R16" s="158"/>
      <c r="S16" s="159" t="n">
        <v>1</v>
      </c>
      <c r="T16" s="160"/>
      <c r="U16" s="161"/>
      <c r="V16" s="157"/>
      <c r="W16" s="153"/>
      <c r="X16" s="157"/>
      <c r="Y16" s="153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3"/>
      <c r="AM16" s="157"/>
      <c r="AN16" s="157"/>
      <c r="AO16" s="157"/>
      <c r="AP16" s="114" t="n">
        <f aca="false">SUM(Q16:Z16)+SUM(AK16:AO16)</f>
        <v>1</v>
      </c>
      <c r="AQ16" s="161" t="n">
        <v>0</v>
      </c>
      <c r="AR16" s="114" t="n">
        <v>1</v>
      </c>
      <c r="AS16" s="161" t="n">
        <v>0</v>
      </c>
      <c r="AT16" s="161" t="n">
        <v>0</v>
      </c>
      <c r="AU16" s="115" t="n">
        <v>0</v>
      </c>
      <c r="AV16" s="85" t="n">
        <v>0</v>
      </c>
      <c r="AW16" s="115" t="n">
        <v>0</v>
      </c>
      <c r="AX16" s="301" t="n">
        <f aca="false">L16*M16</f>
        <v>655.27</v>
      </c>
      <c r="AY16" s="301" t="n">
        <f aca="false">L16*N16</f>
        <v>655.27</v>
      </c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</row>
    <row r="17" customFormat="false" ht="166.5" hidden="false" customHeight="false" outlineLevel="0" collapsed="false">
      <c r="A17" s="162" t="s">
        <v>88</v>
      </c>
      <c r="B17" s="163" t="n">
        <v>19</v>
      </c>
      <c r="C17" s="164" t="n">
        <v>65</v>
      </c>
      <c r="D17" s="165" t="s">
        <v>96</v>
      </c>
      <c r="E17" s="166" t="s">
        <v>97</v>
      </c>
      <c r="F17" s="167" t="s">
        <v>98</v>
      </c>
      <c r="G17" s="166" t="s">
        <v>99</v>
      </c>
      <c r="H17" s="166" t="s">
        <v>57</v>
      </c>
      <c r="I17" s="166" t="s">
        <v>100</v>
      </c>
      <c r="J17" s="166" t="n">
        <v>30</v>
      </c>
      <c r="K17" s="166" t="n">
        <v>30</v>
      </c>
      <c r="L17" s="168" t="n">
        <v>5123.33</v>
      </c>
      <c r="M17" s="62" t="n">
        <f aca="false">AP17</f>
        <v>2</v>
      </c>
      <c r="N17" s="302" t="n">
        <f aca="false">M17-O17</f>
        <v>2</v>
      </c>
      <c r="O17" s="63" t="n">
        <f aca="false">M17-(SUM(AQ17:AT17))</f>
        <v>0</v>
      </c>
      <c r="P17" s="64" t="str">
        <f aca="false">IF(O17&lt;=0,"ATENÇÃO","OK")</f>
        <v>ATENÇÃO</v>
      </c>
      <c r="Q17" s="169"/>
      <c r="R17" s="170"/>
      <c r="S17" s="170"/>
      <c r="T17" s="171" t="n">
        <v>2</v>
      </c>
      <c r="U17" s="169"/>
      <c r="V17" s="170"/>
      <c r="W17" s="170"/>
      <c r="X17" s="170"/>
      <c r="Y17" s="170"/>
      <c r="Z17" s="172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3" t="n">
        <f aca="false">SUM(Q17:Z17)+SUM(AK17:AO17)</f>
        <v>2</v>
      </c>
      <c r="AQ17" s="174" t="n">
        <v>0</v>
      </c>
      <c r="AR17" s="69" t="n">
        <v>2</v>
      </c>
      <c r="AS17" s="174" t="n">
        <v>0</v>
      </c>
      <c r="AT17" s="174" t="n">
        <v>0</v>
      </c>
      <c r="AU17" s="71" t="n">
        <v>0</v>
      </c>
      <c r="AV17" s="128" t="n">
        <v>0</v>
      </c>
      <c r="AW17" s="71" t="n">
        <v>0</v>
      </c>
      <c r="AX17" s="298" t="n">
        <f aca="false">L17*M17</f>
        <v>10246.66</v>
      </c>
      <c r="AY17" s="298" t="n">
        <f aca="false">L17*N17</f>
        <v>10246.66</v>
      </c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</row>
    <row r="18" customFormat="false" ht="61.5" hidden="false" customHeight="false" outlineLevel="0" collapsed="false">
      <c r="A18" s="162"/>
      <c r="B18" s="163"/>
      <c r="C18" s="129" t="n">
        <v>66</v>
      </c>
      <c r="D18" s="175" t="s">
        <v>101</v>
      </c>
      <c r="E18" s="176" t="s">
        <v>97</v>
      </c>
      <c r="F18" s="177" t="s">
        <v>102</v>
      </c>
      <c r="G18" s="176" t="s">
        <v>103</v>
      </c>
      <c r="H18" s="176" t="s">
        <v>57</v>
      </c>
      <c r="I18" s="176" t="s">
        <v>104</v>
      </c>
      <c r="J18" s="176" t="n">
        <v>30</v>
      </c>
      <c r="K18" s="176" t="n">
        <v>30</v>
      </c>
      <c r="L18" s="178" t="n">
        <v>740</v>
      </c>
      <c r="M18" s="77" t="n">
        <f aca="false">AP18</f>
        <v>2</v>
      </c>
      <c r="N18" s="77" t="n">
        <f aca="false">M18-O18</f>
        <v>1</v>
      </c>
      <c r="O18" s="78" t="n">
        <f aca="false">M18-(SUM(AQ18:AT18))</f>
        <v>1</v>
      </c>
      <c r="P18" s="79" t="str">
        <f aca="false">IF(O18&lt;=0,"ATENÇÃO","OK")</f>
        <v>OK</v>
      </c>
      <c r="Q18" s="179" t="n">
        <v>1</v>
      </c>
      <c r="R18" s="180"/>
      <c r="S18" s="180"/>
      <c r="T18" s="181" t="n">
        <v>1</v>
      </c>
      <c r="U18" s="182"/>
      <c r="V18" s="180"/>
      <c r="W18" s="180"/>
      <c r="X18" s="180"/>
      <c r="Y18" s="180"/>
      <c r="Z18" s="183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83" t="n">
        <f aca="false">SUM(Q18:Z18)+SUM(AK18:AO18)</f>
        <v>2</v>
      </c>
      <c r="AQ18" s="84" t="n">
        <v>0</v>
      </c>
      <c r="AR18" s="83" t="n">
        <v>1</v>
      </c>
      <c r="AS18" s="84" t="n">
        <v>0</v>
      </c>
      <c r="AT18" s="84" t="n">
        <v>0</v>
      </c>
      <c r="AU18" s="85" t="n">
        <v>0</v>
      </c>
      <c r="AV18" s="84" t="n">
        <v>0</v>
      </c>
      <c r="AW18" s="85" t="n">
        <v>0</v>
      </c>
      <c r="AX18" s="299" t="n">
        <f aca="false">L18*M18</f>
        <v>1480</v>
      </c>
      <c r="AY18" s="299" t="n">
        <f aca="false">L18*N18</f>
        <v>740</v>
      </c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</row>
    <row r="19" customFormat="false" ht="76.5" hidden="false" customHeight="false" outlineLevel="0" collapsed="false">
      <c r="A19" s="162"/>
      <c r="B19" s="163"/>
      <c r="C19" s="180" t="n">
        <v>67</v>
      </c>
      <c r="D19" s="184" t="s">
        <v>105</v>
      </c>
      <c r="E19" s="180" t="s">
        <v>97</v>
      </c>
      <c r="F19" s="180" t="s">
        <v>102</v>
      </c>
      <c r="G19" s="180" t="s">
        <v>106</v>
      </c>
      <c r="H19" s="180" t="s">
        <v>57</v>
      </c>
      <c r="I19" s="176" t="s">
        <v>107</v>
      </c>
      <c r="J19" s="180" t="n">
        <v>30</v>
      </c>
      <c r="K19" s="180" t="n">
        <v>30</v>
      </c>
      <c r="L19" s="185" t="n">
        <v>1243.83</v>
      </c>
      <c r="M19" s="111" t="n">
        <f aca="false">AP19</f>
        <v>1</v>
      </c>
      <c r="N19" s="300" t="n">
        <f aca="false">M19-O19</f>
        <v>1</v>
      </c>
      <c r="O19" s="145" t="n">
        <f aca="false">M19-(SUM(AQ19:AT19))</f>
        <v>0</v>
      </c>
      <c r="P19" s="113" t="str">
        <f aca="false">IF(O19&lt;=0,"ATENÇÃO","OK")</f>
        <v>ATENÇÃO</v>
      </c>
      <c r="Q19" s="186"/>
      <c r="R19" s="187"/>
      <c r="S19" s="187"/>
      <c r="T19" s="188" t="n">
        <v>1</v>
      </c>
      <c r="U19" s="189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00" t="n">
        <f aca="false">SUM(Q19:Z19)+SUM(AK19:AO19)</f>
        <v>1</v>
      </c>
      <c r="AQ19" s="85" t="n">
        <v>0</v>
      </c>
      <c r="AR19" s="100" t="n">
        <v>1</v>
      </c>
      <c r="AS19" s="85" t="n">
        <v>0</v>
      </c>
      <c r="AT19" s="85" t="n">
        <v>0</v>
      </c>
      <c r="AU19" s="115" t="n">
        <v>0</v>
      </c>
      <c r="AV19" s="85" t="n">
        <v>0</v>
      </c>
      <c r="AW19" s="115" t="n">
        <v>0</v>
      </c>
      <c r="AX19" s="301" t="n">
        <f aca="false">L19*M19</f>
        <v>1243.83</v>
      </c>
      <c r="AY19" s="301" t="n">
        <f aca="false">L19*N19</f>
        <v>1243.83</v>
      </c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</row>
    <row r="20" customFormat="false" ht="45.75" hidden="false" customHeight="true" outlineLevel="0" collapsed="false">
      <c r="A20" s="190" t="s">
        <v>52</v>
      </c>
      <c r="B20" s="191" t="n">
        <v>21</v>
      </c>
      <c r="C20" s="192" t="n">
        <v>69</v>
      </c>
      <c r="D20" s="193" t="s">
        <v>108</v>
      </c>
      <c r="E20" s="194" t="s">
        <v>54</v>
      </c>
      <c r="F20" s="195" t="s">
        <v>83</v>
      </c>
      <c r="G20" s="194" t="s">
        <v>109</v>
      </c>
      <c r="H20" s="194" t="s">
        <v>57</v>
      </c>
      <c r="I20" s="194" t="s">
        <v>72</v>
      </c>
      <c r="J20" s="194" t="n">
        <v>30</v>
      </c>
      <c r="K20" s="194" t="n">
        <v>30</v>
      </c>
      <c r="L20" s="196" t="n">
        <v>276.85</v>
      </c>
      <c r="M20" s="62" t="n">
        <f aca="false">AP20</f>
        <v>5</v>
      </c>
      <c r="N20" s="302" t="n">
        <f aca="false">M20-O20</f>
        <v>3</v>
      </c>
      <c r="O20" s="63" t="n">
        <f aca="false">M20-(SUM(AQ20:AT20))</f>
        <v>2</v>
      </c>
      <c r="P20" s="64" t="str">
        <f aca="false">IF(O20&lt;=0,"ATENÇÃO","OK")</f>
        <v>OK</v>
      </c>
      <c r="Q20" s="197" t="n">
        <v>2</v>
      </c>
      <c r="R20" s="127"/>
      <c r="S20" s="127"/>
      <c r="T20" s="127"/>
      <c r="U20" s="128"/>
      <c r="V20" s="127"/>
      <c r="W20" s="127"/>
      <c r="X20" s="127"/>
      <c r="Y20" s="198" t="n">
        <v>2</v>
      </c>
      <c r="Z20" s="199" t="n">
        <f aca="false">SUM(AA20:AH20)</f>
        <v>1</v>
      </c>
      <c r="AA20" s="127"/>
      <c r="AB20" s="199" t="n">
        <v>1</v>
      </c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70" t="n">
        <f aca="false">SUM(Q20:Z20)+SUM(AK20:AO20)</f>
        <v>5</v>
      </c>
      <c r="AQ20" s="128" t="n">
        <v>0</v>
      </c>
      <c r="AR20" s="128" t="n">
        <v>0</v>
      </c>
      <c r="AS20" s="200" t="n">
        <v>2</v>
      </c>
      <c r="AT20" s="200" t="n">
        <v>1</v>
      </c>
      <c r="AU20" s="71" t="n">
        <v>0</v>
      </c>
      <c r="AV20" s="128" t="n">
        <v>0</v>
      </c>
      <c r="AW20" s="71" t="n">
        <v>0</v>
      </c>
      <c r="AX20" s="298" t="n">
        <f aca="false">L20*M20</f>
        <v>1384.25</v>
      </c>
      <c r="AY20" s="298" t="n">
        <f aca="false">L20*N20</f>
        <v>830.55</v>
      </c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</row>
    <row r="21" customFormat="false" ht="130.5" hidden="false" customHeight="true" outlineLevel="0" collapsed="false">
      <c r="A21" s="190"/>
      <c r="B21" s="191"/>
      <c r="C21" s="72" t="n">
        <v>70</v>
      </c>
      <c r="D21" s="91" t="s">
        <v>110</v>
      </c>
      <c r="E21" s="74" t="s">
        <v>54</v>
      </c>
      <c r="F21" s="93" t="s">
        <v>83</v>
      </c>
      <c r="G21" s="92" t="s">
        <v>109</v>
      </c>
      <c r="H21" s="92" t="s">
        <v>57</v>
      </c>
      <c r="I21" s="74" t="s">
        <v>72</v>
      </c>
      <c r="J21" s="92" t="n">
        <v>30</v>
      </c>
      <c r="K21" s="92" t="n">
        <v>30</v>
      </c>
      <c r="L21" s="94" t="n">
        <v>376.9</v>
      </c>
      <c r="M21" s="77" t="n">
        <f aca="false">AP21</f>
        <v>1</v>
      </c>
      <c r="N21" s="77" t="n">
        <f aca="false">M21-O21</f>
        <v>1</v>
      </c>
      <c r="O21" s="78" t="n">
        <f aca="false">M21-(SUM(AQ21:AT21))</f>
        <v>0</v>
      </c>
      <c r="P21" s="79" t="str">
        <f aca="false">IF(O21&lt;=0,"ATENÇÃO","OK")</f>
        <v>ATENÇÃO</v>
      </c>
      <c r="Q21" s="183"/>
      <c r="R21" s="183"/>
      <c r="S21" s="183"/>
      <c r="T21" s="183"/>
      <c r="U21" s="85"/>
      <c r="V21" s="183"/>
      <c r="W21" s="183"/>
      <c r="X21" s="183"/>
      <c r="Y21" s="183"/>
      <c r="Z21" s="136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201" t="n">
        <v>1</v>
      </c>
      <c r="AN21" s="183"/>
      <c r="AO21" s="183"/>
      <c r="AP21" s="100" t="n">
        <f aca="false">SUM(Q21:Z21)+SUM(AK21:AO21)</f>
        <v>1</v>
      </c>
      <c r="AQ21" s="84" t="n">
        <v>0</v>
      </c>
      <c r="AR21" s="84" t="n">
        <v>0</v>
      </c>
      <c r="AS21" s="83" t="n">
        <v>1</v>
      </c>
      <c r="AT21" s="84" t="n">
        <v>0</v>
      </c>
      <c r="AU21" s="85" t="n">
        <v>0</v>
      </c>
      <c r="AV21" s="84" t="n">
        <v>0</v>
      </c>
      <c r="AW21" s="85" t="n">
        <v>0</v>
      </c>
      <c r="AX21" s="299" t="n">
        <f aca="false">L21*M21</f>
        <v>376.9</v>
      </c>
      <c r="AY21" s="299" t="n">
        <f aca="false">L21*N21</f>
        <v>376.9</v>
      </c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</row>
    <row r="22" customFormat="false" ht="60.75" hidden="false" customHeight="false" outlineLevel="0" collapsed="false">
      <c r="A22" s="190"/>
      <c r="B22" s="191"/>
      <c r="C22" s="72" t="n">
        <v>71</v>
      </c>
      <c r="D22" s="86" t="s">
        <v>111</v>
      </c>
      <c r="E22" s="74" t="s">
        <v>54</v>
      </c>
      <c r="F22" s="75" t="s">
        <v>83</v>
      </c>
      <c r="G22" s="74" t="s">
        <v>112</v>
      </c>
      <c r="H22" s="74" t="s">
        <v>57</v>
      </c>
      <c r="I22" s="74" t="s">
        <v>72</v>
      </c>
      <c r="J22" s="74" t="n">
        <v>30</v>
      </c>
      <c r="K22" s="74" t="n">
        <v>30</v>
      </c>
      <c r="L22" s="76" t="n">
        <v>377.65</v>
      </c>
      <c r="M22" s="77" t="n">
        <f aca="false">AP22</f>
        <v>2</v>
      </c>
      <c r="N22" s="77" t="n">
        <f aca="false">M22-O22</f>
        <v>0</v>
      </c>
      <c r="O22" s="63" t="n">
        <f aca="false">M22-(SUM(AQ22:AT22))</f>
        <v>2</v>
      </c>
      <c r="P22" s="79" t="str">
        <f aca="false">IF(O22&lt;=0,"ATENÇÃO","OK")</f>
        <v>OK</v>
      </c>
      <c r="Q22" s="80" t="n">
        <v>2</v>
      </c>
      <c r="R22" s="136"/>
      <c r="S22" s="136"/>
      <c r="T22" s="136"/>
      <c r="U22" s="84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83" t="n">
        <f aca="false">SUM(Q22:Z22)+SUM(AK22:AO22)</f>
        <v>2</v>
      </c>
      <c r="AQ22" s="84" t="n">
        <v>0</v>
      </c>
      <c r="AR22" s="84" t="n">
        <v>0</v>
      </c>
      <c r="AS22" s="84" t="n">
        <v>0</v>
      </c>
      <c r="AT22" s="84" t="n">
        <v>0</v>
      </c>
      <c r="AU22" s="85" t="n">
        <v>0</v>
      </c>
      <c r="AV22" s="84" t="n">
        <v>0</v>
      </c>
      <c r="AW22" s="85" t="n">
        <v>0</v>
      </c>
      <c r="AX22" s="299" t="n">
        <f aca="false">L22*M22</f>
        <v>755.3</v>
      </c>
      <c r="AY22" s="299" t="n">
        <f aca="false">L22*N22</f>
        <v>0</v>
      </c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</row>
    <row r="23" customFormat="false" ht="43.35" hidden="false" customHeight="true" outlineLevel="0" collapsed="false">
      <c r="A23" s="190"/>
      <c r="B23" s="191"/>
      <c r="C23" s="90" t="n">
        <v>72</v>
      </c>
      <c r="D23" s="91" t="s">
        <v>113</v>
      </c>
      <c r="E23" s="92" t="s">
        <v>54</v>
      </c>
      <c r="F23" s="93" t="s">
        <v>70</v>
      </c>
      <c r="G23" s="92" t="s">
        <v>114</v>
      </c>
      <c r="H23" s="92" t="s">
        <v>57</v>
      </c>
      <c r="I23" s="92" t="s">
        <v>115</v>
      </c>
      <c r="J23" s="92" t="n">
        <v>30</v>
      </c>
      <c r="K23" s="92" t="n">
        <v>30</v>
      </c>
      <c r="L23" s="94" t="n">
        <v>339</v>
      </c>
      <c r="M23" s="111" t="n">
        <f aca="false">AP23</f>
        <v>2</v>
      </c>
      <c r="N23" s="300" t="n">
        <f aca="false">M23-O23</f>
        <v>0</v>
      </c>
      <c r="O23" s="112" t="n">
        <f aca="false">M23-(SUM(AQ23:AT23))</f>
        <v>2</v>
      </c>
      <c r="P23" s="113" t="str">
        <f aca="false">IF(O23&lt;=0,"ATENÇÃO","OK")</f>
        <v>OK</v>
      </c>
      <c r="Q23" s="95" t="n">
        <v>2</v>
      </c>
      <c r="R23" s="183"/>
      <c r="S23" s="183"/>
      <c r="T23" s="183"/>
      <c r="U23" s="85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00" t="n">
        <f aca="false">SUM(Q23:Z23)+SUM(AK23:AO23)</f>
        <v>2</v>
      </c>
      <c r="AQ23" s="85" t="n">
        <v>0</v>
      </c>
      <c r="AR23" s="85" t="n">
        <v>0</v>
      </c>
      <c r="AS23" s="85" t="n">
        <v>0</v>
      </c>
      <c r="AT23" s="85" t="n">
        <v>0</v>
      </c>
      <c r="AU23" s="115" t="n">
        <v>0</v>
      </c>
      <c r="AV23" s="85" t="n">
        <v>0</v>
      </c>
      <c r="AW23" s="115" t="n">
        <v>0</v>
      </c>
      <c r="AX23" s="301" t="n">
        <f aca="false">L23*M23</f>
        <v>678</v>
      </c>
      <c r="AY23" s="301" t="n">
        <f aca="false">L23*N23</f>
        <v>0</v>
      </c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</row>
    <row r="24" customFormat="false" ht="248.25" hidden="false" customHeight="true" outlineLevel="0" collapsed="false">
      <c r="A24" s="202" t="s">
        <v>52</v>
      </c>
      <c r="B24" s="203" t="n">
        <v>22</v>
      </c>
      <c r="C24" s="204" t="n">
        <v>73</v>
      </c>
      <c r="D24" s="119" t="s">
        <v>116</v>
      </c>
      <c r="E24" s="120" t="s">
        <v>54</v>
      </c>
      <c r="F24" s="121" t="s">
        <v>83</v>
      </c>
      <c r="G24" s="120" t="s">
        <v>117</v>
      </c>
      <c r="H24" s="120" t="s">
        <v>57</v>
      </c>
      <c r="I24" s="120" t="s">
        <v>72</v>
      </c>
      <c r="J24" s="120" t="n">
        <v>30</v>
      </c>
      <c r="K24" s="120" t="n">
        <v>30</v>
      </c>
      <c r="L24" s="123" t="n">
        <v>2133.86</v>
      </c>
      <c r="M24" s="62" t="n">
        <f aca="false">AP24</f>
        <v>1</v>
      </c>
      <c r="N24" s="302" t="n">
        <f aca="false">M24-O24</f>
        <v>0</v>
      </c>
      <c r="O24" s="63" t="n">
        <f aca="false">M24-(SUM(AQ24:AT24))</f>
        <v>1</v>
      </c>
      <c r="P24" s="113" t="str">
        <f aca="false">IF(O24&lt;=0,"ATENÇÃO","OK")</f>
        <v>OK</v>
      </c>
      <c r="Q24" s="205"/>
      <c r="R24" s="205"/>
      <c r="S24" s="205"/>
      <c r="T24" s="205"/>
      <c r="U24" s="205"/>
      <c r="V24" s="205"/>
      <c r="W24" s="205"/>
      <c r="X24" s="206" t="n">
        <v>1</v>
      </c>
      <c r="Y24" s="205"/>
      <c r="Z24" s="207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7"/>
      <c r="AP24" s="70" t="n">
        <f aca="false">SUM(Q24:Z24)+SUM(AK24:AO24)</f>
        <v>1</v>
      </c>
      <c r="AQ24" s="207" t="n">
        <v>0</v>
      </c>
      <c r="AR24" s="207" t="n">
        <v>0</v>
      </c>
      <c r="AS24" s="207" t="n">
        <v>0</v>
      </c>
      <c r="AT24" s="207" t="n">
        <v>0</v>
      </c>
      <c r="AU24" s="71" t="n">
        <v>0</v>
      </c>
      <c r="AV24" s="128" t="n">
        <v>0</v>
      </c>
      <c r="AW24" s="71" t="n">
        <v>0</v>
      </c>
      <c r="AX24" s="298" t="n">
        <f aca="false">L24*M24</f>
        <v>2133.86</v>
      </c>
      <c r="AY24" s="298" t="n">
        <f aca="false">L24*N24</f>
        <v>0</v>
      </c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</row>
    <row r="25" customFormat="false" ht="105.75" hidden="false" customHeight="false" outlineLevel="0" collapsed="false">
      <c r="A25" s="202"/>
      <c r="B25" s="203"/>
      <c r="C25" s="209" t="n">
        <v>74</v>
      </c>
      <c r="D25" s="210" t="s">
        <v>118</v>
      </c>
      <c r="E25" s="131" t="s">
        <v>54</v>
      </c>
      <c r="F25" s="132" t="s">
        <v>70</v>
      </c>
      <c r="G25" s="131" t="s">
        <v>119</v>
      </c>
      <c r="H25" s="131" t="s">
        <v>57</v>
      </c>
      <c r="I25" s="131" t="s">
        <v>72</v>
      </c>
      <c r="J25" s="131" t="n">
        <v>30</v>
      </c>
      <c r="K25" s="131" t="n">
        <v>30</v>
      </c>
      <c r="L25" s="133" t="n">
        <v>2023.97</v>
      </c>
      <c r="M25" s="77" t="n">
        <f aca="false">AP25</f>
        <v>2</v>
      </c>
      <c r="N25" s="77" t="n">
        <f aca="false">M25-O25</f>
        <v>1</v>
      </c>
      <c r="O25" s="78" t="n">
        <f aca="false">M25-(SUM(AQ25:AT25))</f>
        <v>1</v>
      </c>
      <c r="P25" s="64" t="str">
        <f aca="false">IF(O25&lt;=0,"ATENÇÃO","OK")</f>
        <v>OK</v>
      </c>
      <c r="Q25" s="211" t="n">
        <v>1</v>
      </c>
      <c r="R25" s="212"/>
      <c r="S25" s="212"/>
      <c r="T25" s="212"/>
      <c r="U25" s="212"/>
      <c r="V25" s="212"/>
      <c r="W25" s="212"/>
      <c r="X25" s="212"/>
      <c r="Y25" s="213" t="n">
        <v>1</v>
      </c>
      <c r="Z25" s="81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81"/>
      <c r="AP25" s="100" t="n">
        <f aca="false">SUM(Q25:Z25)+SUM(AK25:AO25)</f>
        <v>2</v>
      </c>
      <c r="AQ25" s="81" t="n">
        <v>0</v>
      </c>
      <c r="AR25" s="81" t="n">
        <v>0</v>
      </c>
      <c r="AS25" s="83" t="n">
        <v>1</v>
      </c>
      <c r="AT25" s="81" t="n">
        <v>0</v>
      </c>
      <c r="AU25" s="84" t="n">
        <v>0</v>
      </c>
      <c r="AV25" s="84" t="n">
        <v>0</v>
      </c>
      <c r="AW25" s="85" t="n">
        <v>0</v>
      </c>
      <c r="AX25" s="299" t="n">
        <f aca="false">L25*M25</f>
        <v>4047.94</v>
      </c>
      <c r="AY25" s="299" t="n">
        <f aca="false">L25*N25</f>
        <v>2023.97</v>
      </c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</row>
    <row r="26" customFormat="false" ht="240.75" hidden="false" customHeight="false" outlineLevel="0" collapsed="false">
      <c r="A26" s="202"/>
      <c r="B26" s="203"/>
      <c r="C26" s="209" t="n">
        <v>75</v>
      </c>
      <c r="D26" s="210" t="s">
        <v>120</v>
      </c>
      <c r="E26" s="131" t="s">
        <v>54</v>
      </c>
      <c r="F26" s="132" t="s">
        <v>121</v>
      </c>
      <c r="G26" s="131" t="s">
        <v>122</v>
      </c>
      <c r="H26" s="131" t="s">
        <v>57</v>
      </c>
      <c r="I26" s="131" t="s">
        <v>66</v>
      </c>
      <c r="J26" s="131" t="n">
        <v>30</v>
      </c>
      <c r="K26" s="131" t="n">
        <v>30</v>
      </c>
      <c r="L26" s="133" t="n">
        <v>922.14</v>
      </c>
      <c r="M26" s="110" t="n">
        <f aca="false">AP26</f>
        <v>1</v>
      </c>
      <c r="N26" s="77" t="n">
        <f aca="false">M26-O26</f>
        <v>0</v>
      </c>
      <c r="O26" s="63" t="n">
        <f aca="false">M26-(SUM(AQ26:AT26))</f>
        <v>1</v>
      </c>
      <c r="P26" s="79" t="str">
        <f aca="false">IF(O26&lt;=0,"ATENÇÃO","OK")</f>
        <v>OK</v>
      </c>
      <c r="Q26" s="212"/>
      <c r="R26" s="212"/>
      <c r="S26" s="212"/>
      <c r="T26" s="212"/>
      <c r="U26" s="212"/>
      <c r="V26" s="212"/>
      <c r="W26" s="212"/>
      <c r="X26" s="214" t="n">
        <v>1</v>
      </c>
      <c r="Y26" s="212"/>
      <c r="Z26" s="81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81"/>
      <c r="AP26" s="83" t="n">
        <f aca="false">SUM(Q26:Z26)+SUM(AK26:AO26)</f>
        <v>1</v>
      </c>
      <c r="AQ26" s="81" t="n">
        <v>0</v>
      </c>
      <c r="AR26" s="81" t="n">
        <v>0</v>
      </c>
      <c r="AS26" s="81" t="n">
        <v>0</v>
      </c>
      <c r="AT26" s="81" t="n">
        <v>0</v>
      </c>
      <c r="AU26" s="84" t="n">
        <v>0</v>
      </c>
      <c r="AV26" s="84" t="n">
        <v>0</v>
      </c>
      <c r="AW26" s="84" t="n">
        <v>0</v>
      </c>
      <c r="AX26" s="299" t="n">
        <f aca="false">L26*M26</f>
        <v>922.14</v>
      </c>
      <c r="AY26" s="299" t="n">
        <f aca="false">L26*N26</f>
        <v>0</v>
      </c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</row>
    <row r="27" customFormat="false" ht="60.75" hidden="false" customHeight="false" outlineLevel="0" collapsed="false">
      <c r="A27" s="202"/>
      <c r="B27" s="203"/>
      <c r="C27" s="209" t="n">
        <v>76</v>
      </c>
      <c r="D27" s="215" t="s">
        <v>123</v>
      </c>
      <c r="E27" s="131" t="s">
        <v>54</v>
      </c>
      <c r="F27" s="132" t="s">
        <v>55</v>
      </c>
      <c r="G27" s="131" t="s">
        <v>124</v>
      </c>
      <c r="H27" s="131" t="s">
        <v>57</v>
      </c>
      <c r="I27" s="131" t="s">
        <v>66</v>
      </c>
      <c r="J27" s="131" t="n">
        <v>30</v>
      </c>
      <c r="K27" s="131" t="n">
        <v>30</v>
      </c>
      <c r="L27" s="133" t="n">
        <v>648.81</v>
      </c>
      <c r="M27" s="62" t="n">
        <f aca="false">AP27</f>
        <v>4</v>
      </c>
      <c r="N27" s="77" t="n">
        <f aca="false">M27-O27</f>
        <v>1</v>
      </c>
      <c r="O27" s="78" t="n">
        <f aca="false">M27-(SUM(AQ27:AT27))</f>
        <v>3</v>
      </c>
      <c r="P27" s="64" t="str">
        <f aca="false">IF(O27&lt;=0,"ATENÇÃO","OK")</f>
        <v>OK</v>
      </c>
      <c r="Q27" s="80" t="n">
        <v>1</v>
      </c>
      <c r="R27" s="81"/>
      <c r="S27" s="81"/>
      <c r="T27" s="81"/>
      <c r="U27" s="81"/>
      <c r="V27" s="81"/>
      <c r="W27" s="81"/>
      <c r="X27" s="81"/>
      <c r="Y27" s="137" t="n">
        <v>2</v>
      </c>
      <c r="Z27" s="109" t="n">
        <f aca="false">SUM(AA27:AH27)</f>
        <v>1</v>
      </c>
      <c r="AA27" s="81"/>
      <c r="AB27" s="109" t="n">
        <v>1</v>
      </c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100" t="n">
        <f aca="false">SUM(Q27:Z27)+SUM(AK27:AO27)</f>
        <v>4</v>
      </c>
      <c r="AQ27" s="81" t="n">
        <v>0</v>
      </c>
      <c r="AR27" s="81" t="n">
        <v>0</v>
      </c>
      <c r="AS27" s="81" t="n">
        <v>0</v>
      </c>
      <c r="AT27" s="83" t="n">
        <v>1</v>
      </c>
      <c r="AU27" s="85" t="n">
        <v>0</v>
      </c>
      <c r="AV27" s="84" t="n">
        <v>0</v>
      </c>
      <c r="AW27" s="85" t="n">
        <v>0</v>
      </c>
      <c r="AX27" s="299" t="n">
        <f aca="false">L27*M27</f>
        <v>2595.24</v>
      </c>
      <c r="AY27" s="299" t="n">
        <f aca="false">L27*N27</f>
        <v>648.81</v>
      </c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</row>
    <row r="28" customFormat="false" ht="30.75" hidden="false" customHeight="false" outlineLevel="0" collapsed="false">
      <c r="A28" s="202"/>
      <c r="B28" s="203"/>
      <c r="C28" s="209" t="n">
        <v>77</v>
      </c>
      <c r="D28" s="215" t="s">
        <v>125</v>
      </c>
      <c r="E28" s="131" t="s">
        <v>54</v>
      </c>
      <c r="F28" s="132" t="s">
        <v>55</v>
      </c>
      <c r="G28" s="131" t="s">
        <v>124</v>
      </c>
      <c r="H28" s="131" t="s">
        <v>57</v>
      </c>
      <c r="I28" s="131" t="s">
        <v>126</v>
      </c>
      <c r="J28" s="131" t="n">
        <v>30</v>
      </c>
      <c r="K28" s="131" t="n">
        <v>30</v>
      </c>
      <c r="L28" s="133" t="n">
        <v>753.33</v>
      </c>
      <c r="M28" s="77" t="n">
        <f aca="false">AP28</f>
        <v>2</v>
      </c>
      <c r="N28" s="77" t="n">
        <f aca="false">M28-O28</f>
        <v>1</v>
      </c>
      <c r="O28" s="78" t="n">
        <f aca="false">M28-(SUM(AQ28:AT28))</f>
        <v>1</v>
      </c>
      <c r="P28" s="79" t="str">
        <f aca="false">IF(O28&lt;=0,"ATENÇÃO","OK")</f>
        <v>OK</v>
      </c>
      <c r="Q28" s="80" t="n">
        <v>1</v>
      </c>
      <c r="R28" s="81"/>
      <c r="S28" s="81"/>
      <c r="T28" s="82" t="n">
        <v>1</v>
      </c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100" t="n">
        <f aca="false">SUM(Q28:Z28)+SUM(AK28:AO28)</f>
        <v>2</v>
      </c>
      <c r="AQ28" s="81" t="n">
        <v>0</v>
      </c>
      <c r="AR28" s="81" t="n">
        <v>0</v>
      </c>
      <c r="AS28" s="83" t="n">
        <v>1</v>
      </c>
      <c r="AT28" s="81" t="n">
        <v>0</v>
      </c>
      <c r="AU28" s="85" t="n">
        <v>0</v>
      </c>
      <c r="AV28" s="84" t="n">
        <v>0</v>
      </c>
      <c r="AW28" s="84" t="n">
        <v>0</v>
      </c>
      <c r="AX28" s="299" t="n">
        <f aca="false">L28*M28</f>
        <v>1506.66</v>
      </c>
      <c r="AY28" s="299" t="n">
        <f aca="false">L28*N28</f>
        <v>753.33</v>
      </c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</row>
    <row r="29" customFormat="false" ht="46.5" hidden="false" customHeight="false" outlineLevel="0" collapsed="false">
      <c r="A29" s="202"/>
      <c r="B29" s="203"/>
      <c r="C29" s="216" t="n">
        <v>78</v>
      </c>
      <c r="D29" s="217" t="s">
        <v>127</v>
      </c>
      <c r="E29" s="218" t="s">
        <v>54</v>
      </c>
      <c r="F29" s="219" t="s">
        <v>55</v>
      </c>
      <c r="G29" s="218" t="s">
        <v>128</v>
      </c>
      <c r="H29" s="218" t="s">
        <v>57</v>
      </c>
      <c r="I29" s="218" t="s">
        <v>72</v>
      </c>
      <c r="J29" s="218" t="n">
        <v>30</v>
      </c>
      <c r="K29" s="218" t="n">
        <v>30</v>
      </c>
      <c r="L29" s="220" t="n">
        <v>541.66</v>
      </c>
      <c r="M29" s="111" t="n">
        <f aca="false">AP29</f>
        <v>2</v>
      </c>
      <c r="N29" s="300" t="n">
        <f aca="false">M29-O29</f>
        <v>1</v>
      </c>
      <c r="O29" s="145" t="n">
        <f aca="false">M29-(SUM(AQ29:AT29))</f>
        <v>1</v>
      </c>
      <c r="P29" s="113" t="str">
        <f aca="false">IF(O29&lt;=0,"ATENÇÃO","OK")</f>
        <v>OK</v>
      </c>
      <c r="Q29" s="221" t="n">
        <v>1</v>
      </c>
      <c r="R29" s="161"/>
      <c r="S29" s="161"/>
      <c r="T29" s="222" t="n">
        <v>1</v>
      </c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14" t="n">
        <f aca="false">SUM(Q29:Z29)+SUM(AK29:AO29)</f>
        <v>2</v>
      </c>
      <c r="AQ29" s="161" t="n">
        <v>0</v>
      </c>
      <c r="AR29" s="161" t="n">
        <v>0</v>
      </c>
      <c r="AS29" s="114" t="n">
        <v>1</v>
      </c>
      <c r="AT29" s="161" t="n">
        <v>0</v>
      </c>
      <c r="AU29" s="115" t="n">
        <v>0</v>
      </c>
      <c r="AV29" s="85" t="n">
        <v>0</v>
      </c>
      <c r="AW29" s="304" t="n">
        <v>0</v>
      </c>
      <c r="AX29" s="301" t="n">
        <f aca="false">L29*M29</f>
        <v>1083.32</v>
      </c>
      <c r="AY29" s="301" t="n">
        <f aca="false">L29*N29</f>
        <v>541.66</v>
      </c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</row>
    <row r="30" customFormat="false" ht="102" hidden="false" customHeight="true" outlineLevel="0" collapsed="false">
      <c r="A30" s="190" t="s">
        <v>129</v>
      </c>
      <c r="B30" s="139" t="n">
        <v>24</v>
      </c>
      <c r="C30" s="223" t="n">
        <v>83</v>
      </c>
      <c r="D30" s="224" t="s">
        <v>130</v>
      </c>
      <c r="E30" s="225" t="s">
        <v>131</v>
      </c>
      <c r="F30" s="225" t="s">
        <v>132</v>
      </c>
      <c r="G30" s="225" t="s">
        <v>133</v>
      </c>
      <c r="H30" s="225" t="s">
        <v>57</v>
      </c>
      <c r="I30" s="225" t="s">
        <v>134</v>
      </c>
      <c r="J30" s="225" t="n">
        <v>30</v>
      </c>
      <c r="K30" s="225" t="n">
        <v>30</v>
      </c>
      <c r="L30" s="226" t="n">
        <v>260</v>
      </c>
      <c r="M30" s="111" t="n">
        <f aca="false">AP30</f>
        <v>6</v>
      </c>
      <c r="N30" s="47" t="n">
        <f aca="false">M30-O30</f>
        <v>0</v>
      </c>
      <c r="O30" s="145" t="n">
        <f aca="false">M30-(SUM(AQ30:AT30))</f>
        <v>6</v>
      </c>
      <c r="P30" s="113" t="str">
        <f aca="false">IF(O30&lt;=0,"ATENÇÃO","OK")</f>
        <v>OK</v>
      </c>
      <c r="Q30" s="227"/>
      <c r="R30" s="227"/>
      <c r="S30" s="227"/>
      <c r="T30" s="227"/>
      <c r="U30" s="227"/>
      <c r="V30" s="227"/>
      <c r="W30" s="227"/>
      <c r="X30" s="227"/>
      <c r="Y30" s="227"/>
      <c r="Z30" s="228" t="n">
        <f aca="false">SUM(AA30:AH30)</f>
        <v>6</v>
      </c>
      <c r="AA30" s="227"/>
      <c r="AB30" s="227"/>
      <c r="AC30" s="227"/>
      <c r="AD30" s="227"/>
      <c r="AE30" s="227"/>
      <c r="AF30" s="229" t="n">
        <v>6</v>
      </c>
      <c r="AG30" s="227"/>
      <c r="AH30" s="227"/>
      <c r="AI30" s="227"/>
      <c r="AJ30" s="227"/>
      <c r="AK30" s="227"/>
      <c r="AL30" s="227"/>
      <c r="AM30" s="227"/>
      <c r="AN30" s="227"/>
      <c r="AO30" s="227"/>
      <c r="AP30" s="200" t="n">
        <f aca="false">SUM(Q30:Z30)+SUM(AK30:AO30)</f>
        <v>6</v>
      </c>
      <c r="AQ30" s="230" t="n">
        <v>0</v>
      </c>
      <c r="AR30" s="230" t="n">
        <v>0</v>
      </c>
      <c r="AS30" s="230" t="n">
        <v>0</v>
      </c>
      <c r="AT30" s="230" t="n">
        <v>0</v>
      </c>
      <c r="AU30" s="53" t="n">
        <v>0</v>
      </c>
      <c r="AV30" s="53" t="n">
        <v>0</v>
      </c>
      <c r="AW30" s="71" t="n">
        <v>0</v>
      </c>
      <c r="AX30" s="305" t="n">
        <f aca="false">L30*M30</f>
        <v>1560</v>
      </c>
      <c r="AY30" s="305" t="n">
        <f aca="false">L30*N30</f>
        <v>0</v>
      </c>
    </row>
    <row r="31" customFormat="false" ht="101.65" hidden="false" customHeight="true" outlineLevel="0" collapsed="false">
      <c r="A31" s="231" t="s">
        <v>52</v>
      </c>
      <c r="B31" s="203" t="n">
        <v>26</v>
      </c>
      <c r="C31" s="232" t="n">
        <v>85</v>
      </c>
      <c r="D31" s="233" t="s">
        <v>135</v>
      </c>
      <c r="E31" s="234" t="s">
        <v>54</v>
      </c>
      <c r="F31" s="235" t="s">
        <v>136</v>
      </c>
      <c r="G31" s="236" t="s">
        <v>137</v>
      </c>
      <c r="H31" s="234" t="s">
        <v>57</v>
      </c>
      <c r="I31" s="234" t="s">
        <v>138</v>
      </c>
      <c r="J31" s="234" t="n">
        <v>30</v>
      </c>
      <c r="K31" s="234" t="n">
        <v>30</v>
      </c>
      <c r="L31" s="237" t="n">
        <v>1294.54</v>
      </c>
      <c r="M31" s="62" t="n">
        <f aca="false">AP31</f>
        <v>1</v>
      </c>
      <c r="N31" s="110" t="n">
        <f aca="false">M31-O31</f>
        <v>1</v>
      </c>
      <c r="O31" s="63" t="n">
        <f aca="false">M31-(SUM(AQ31:AT31))</f>
        <v>0</v>
      </c>
      <c r="P31" s="64" t="str">
        <f aca="false">IF(O31&lt;=0,"ATENÇÃO","OK")</f>
        <v>ATENÇÃO</v>
      </c>
      <c r="Q31" s="146"/>
      <c r="R31" s="147"/>
      <c r="S31" s="147"/>
      <c r="T31" s="148"/>
      <c r="U31" s="148"/>
      <c r="V31" s="146"/>
      <c r="W31" s="146"/>
      <c r="X31" s="146"/>
      <c r="Y31" s="238" t="n">
        <v>1</v>
      </c>
      <c r="Z31" s="149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70" t="n">
        <f aca="false">SUM(Q31:Z31)+SUM(AK31:AO31)</f>
        <v>1</v>
      </c>
      <c r="AQ31" s="149" t="n">
        <v>0</v>
      </c>
      <c r="AR31" s="149" t="n">
        <v>0</v>
      </c>
      <c r="AS31" s="70" t="n">
        <v>1</v>
      </c>
      <c r="AT31" s="149" t="n">
        <v>0</v>
      </c>
      <c r="AU31" s="71" t="n">
        <v>0</v>
      </c>
      <c r="AV31" s="128" t="n">
        <v>0</v>
      </c>
      <c r="AW31" s="71" t="n">
        <v>0</v>
      </c>
      <c r="AX31" s="306" t="n">
        <f aca="false">L31*M31</f>
        <v>1294.54</v>
      </c>
      <c r="AY31" s="306" t="n">
        <f aca="false">L31*N31</f>
        <v>1294.54</v>
      </c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</row>
    <row r="32" customFormat="false" ht="71.65" hidden="false" customHeight="true" outlineLevel="0" collapsed="false">
      <c r="A32" s="231"/>
      <c r="B32" s="203"/>
      <c r="C32" s="209" t="n">
        <v>86</v>
      </c>
      <c r="D32" s="130" t="s">
        <v>139</v>
      </c>
      <c r="E32" s="239" t="s">
        <v>140</v>
      </c>
      <c r="F32" s="240" t="s">
        <v>141</v>
      </c>
      <c r="G32" s="131" t="s">
        <v>142</v>
      </c>
      <c r="H32" s="239" t="s">
        <v>57</v>
      </c>
      <c r="I32" s="239" t="s">
        <v>138</v>
      </c>
      <c r="J32" s="239" t="n">
        <v>30</v>
      </c>
      <c r="K32" s="239" t="n">
        <v>30</v>
      </c>
      <c r="L32" s="241" t="n">
        <v>1551.3</v>
      </c>
      <c r="M32" s="77" t="n">
        <f aca="false">AP32</f>
        <v>2</v>
      </c>
      <c r="N32" s="77" t="n">
        <f aca="false">M32-O32</f>
        <v>2</v>
      </c>
      <c r="O32" s="78" t="n">
        <f aca="false">M32-(SUM(AQ32:AT32))</f>
        <v>0</v>
      </c>
      <c r="P32" s="79" t="str">
        <f aca="false">IF(O32&lt;=0,"ATENÇÃO","OK")</f>
        <v>ATENÇÃO</v>
      </c>
      <c r="Q32" s="242"/>
      <c r="R32" s="243"/>
      <c r="S32" s="243"/>
      <c r="T32" s="244"/>
      <c r="U32" s="244"/>
      <c r="V32" s="242"/>
      <c r="W32" s="242"/>
      <c r="X32" s="242"/>
      <c r="Y32" s="213" t="n">
        <v>2</v>
      </c>
      <c r="Z32" s="81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83" t="n">
        <f aca="false">SUM(Q32:Z32)+SUM(AK32:AO32)</f>
        <v>2</v>
      </c>
      <c r="AQ32" s="81" t="n">
        <v>0</v>
      </c>
      <c r="AR32" s="81" t="n">
        <v>0</v>
      </c>
      <c r="AS32" s="83" t="n">
        <v>2</v>
      </c>
      <c r="AT32" s="81" t="n">
        <v>0</v>
      </c>
      <c r="AU32" s="84" t="n">
        <v>0</v>
      </c>
      <c r="AV32" s="84" t="n">
        <v>0</v>
      </c>
      <c r="AW32" s="84" t="n">
        <v>0</v>
      </c>
      <c r="AX32" s="299" t="n">
        <f aca="false">L32*M32</f>
        <v>3102.6</v>
      </c>
      <c r="AY32" s="299" t="n">
        <f aca="false">L32*N32</f>
        <v>3102.6</v>
      </c>
    </row>
    <row r="33" customFormat="false" ht="76.7" hidden="false" customHeight="true" outlineLevel="0" collapsed="false">
      <c r="A33" s="231"/>
      <c r="B33" s="203"/>
      <c r="C33" s="245" t="n">
        <v>87</v>
      </c>
      <c r="D33" s="165" t="s">
        <v>143</v>
      </c>
      <c r="E33" s="169" t="s">
        <v>140</v>
      </c>
      <c r="F33" s="246" t="s">
        <v>141</v>
      </c>
      <c r="G33" s="247" t="s">
        <v>144</v>
      </c>
      <c r="H33" s="169" t="s">
        <v>57</v>
      </c>
      <c r="I33" s="182" t="s">
        <v>138</v>
      </c>
      <c r="J33" s="169" t="n">
        <v>30</v>
      </c>
      <c r="K33" s="169" t="n">
        <v>30</v>
      </c>
      <c r="L33" s="248" t="n">
        <v>703.56</v>
      </c>
      <c r="M33" s="111" t="n">
        <f aca="false">AP33</f>
        <v>2</v>
      </c>
      <c r="N33" s="300" t="n">
        <f aca="false">M33-O33</f>
        <v>2</v>
      </c>
      <c r="O33" s="145" t="n">
        <f aca="false">M33-(SUM(AQ33:AT33))</f>
        <v>0</v>
      </c>
      <c r="P33" s="135" t="str">
        <f aca="false">IF(O33&lt;=0,"ATENÇÃO","OK")</f>
        <v>ATENÇÃO</v>
      </c>
      <c r="Q33" s="249"/>
      <c r="R33" s="250"/>
      <c r="S33" s="250"/>
      <c r="T33" s="251"/>
      <c r="U33" s="251"/>
      <c r="V33" s="249"/>
      <c r="W33" s="249"/>
      <c r="X33" s="249"/>
      <c r="Y33" s="252" t="n">
        <v>2</v>
      </c>
      <c r="Z33" s="253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69" t="n">
        <f aca="false">SUM(Q33:Z33)+SUM(AK33:AO33)</f>
        <v>2</v>
      </c>
      <c r="AQ33" s="254" t="n">
        <v>0</v>
      </c>
      <c r="AR33" s="254" t="n">
        <v>0</v>
      </c>
      <c r="AS33" s="255" t="n">
        <v>2</v>
      </c>
      <c r="AT33" s="254" t="n">
        <v>0</v>
      </c>
      <c r="AU33" s="115" t="n">
        <v>0</v>
      </c>
      <c r="AV33" s="85" t="n">
        <v>0</v>
      </c>
      <c r="AW33" s="115" t="n">
        <v>0</v>
      </c>
      <c r="AX33" s="301" t="n">
        <f aca="false">L33*M33</f>
        <v>1407.12</v>
      </c>
      <c r="AY33" s="301" t="n">
        <f aca="false">L33*N33</f>
        <v>1407.12</v>
      </c>
    </row>
    <row r="34" customFormat="false" ht="99" hidden="false" customHeight="true" outlineLevel="0" collapsed="false">
      <c r="A34" s="190" t="s">
        <v>52</v>
      </c>
      <c r="B34" s="139" t="n">
        <v>27</v>
      </c>
      <c r="C34" s="223" t="n">
        <v>88</v>
      </c>
      <c r="D34" s="256" t="s">
        <v>145</v>
      </c>
      <c r="E34" s="227" t="s">
        <v>90</v>
      </c>
      <c r="F34" s="257" t="s">
        <v>146</v>
      </c>
      <c r="G34" s="227" t="s">
        <v>147</v>
      </c>
      <c r="H34" s="227" t="s">
        <v>57</v>
      </c>
      <c r="I34" s="227" t="s">
        <v>148</v>
      </c>
      <c r="J34" s="227" t="n">
        <v>30</v>
      </c>
      <c r="K34" s="227" t="n">
        <v>30</v>
      </c>
      <c r="L34" s="258" t="n">
        <v>425.25</v>
      </c>
      <c r="M34" s="111" t="n">
        <f aca="false">AP34</f>
        <v>1</v>
      </c>
      <c r="N34" s="47" t="n">
        <f aca="false">M34-O34</f>
        <v>1</v>
      </c>
      <c r="O34" s="145" t="n">
        <f aca="false">M34-(SUM(AQ34:AT34))</f>
        <v>0</v>
      </c>
      <c r="P34" s="113" t="str">
        <f aca="false">IF(O34&lt;=0,"ATENÇÃO","OK")</f>
        <v>ATENÇÃO</v>
      </c>
      <c r="Q34" s="259"/>
      <c r="R34" s="260"/>
      <c r="S34" s="261" t="n">
        <v>1</v>
      </c>
      <c r="T34" s="262"/>
      <c r="U34" s="53"/>
      <c r="V34" s="259"/>
      <c r="W34" s="259"/>
      <c r="X34" s="259"/>
      <c r="Y34" s="263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63"/>
      <c r="AM34" s="259"/>
      <c r="AN34" s="259"/>
      <c r="AO34" s="259"/>
      <c r="AP34" s="200" t="n">
        <f aca="false">SUM(Q34:Z34)+SUM(AK34:AO34)</f>
        <v>1</v>
      </c>
      <c r="AQ34" s="71" t="n">
        <v>0</v>
      </c>
      <c r="AR34" s="71" t="n">
        <v>0</v>
      </c>
      <c r="AS34" s="70" t="n">
        <v>1</v>
      </c>
      <c r="AT34" s="71" t="n">
        <v>0</v>
      </c>
      <c r="AU34" s="53" t="n">
        <v>0</v>
      </c>
      <c r="AV34" s="53" t="n">
        <v>0</v>
      </c>
      <c r="AW34" s="71" t="n">
        <v>0</v>
      </c>
      <c r="AX34" s="305" t="n">
        <f aca="false">L34*M34</f>
        <v>425.25</v>
      </c>
      <c r="AY34" s="305" t="n">
        <f aca="false">L34*N34</f>
        <v>425.25</v>
      </c>
    </row>
    <row r="35" customFormat="false" ht="106.5" hidden="false" customHeight="true" outlineLevel="0" collapsed="false">
      <c r="A35" s="264" t="s">
        <v>52</v>
      </c>
      <c r="B35" s="265" t="n">
        <v>30</v>
      </c>
      <c r="C35" s="266" t="n">
        <v>91</v>
      </c>
      <c r="D35" s="267" t="s">
        <v>149</v>
      </c>
      <c r="E35" s="268" t="s">
        <v>90</v>
      </c>
      <c r="F35" s="269" t="s">
        <v>146</v>
      </c>
      <c r="G35" s="270" t="s">
        <v>150</v>
      </c>
      <c r="H35" s="270" t="s">
        <v>151</v>
      </c>
      <c r="I35" s="270" t="s">
        <v>148</v>
      </c>
      <c r="J35" s="270" t="n">
        <v>30</v>
      </c>
      <c r="K35" s="270" t="n">
        <v>30</v>
      </c>
      <c r="L35" s="271" t="n">
        <v>456.88</v>
      </c>
      <c r="M35" s="62" t="n">
        <f aca="false">AP35</f>
        <v>1</v>
      </c>
      <c r="N35" s="110" t="n">
        <f aca="false">M35-O35</f>
        <v>1</v>
      </c>
      <c r="O35" s="63" t="n">
        <f aca="false">M35-(SUM(AQ35:AU35))</f>
        <v>0</v>
      </c>
      <c r="P35" s="79" t="str">
        <f aca="false">IF(O35&lt;=0,"ATENÇÃO","OK")</f>
        <v>ATENÇÃO</v>
      </c>
      <c r="Q35" s="205"/>
      <c r="R35" s="205"/>
      <c r="S35" s="205"/>
      <c r="T35" s="205"/>
      <c r="U35" s="205"/>
      <c r="V35" s="205"/>
      <c r="W35" s="205"/>
      <c r="X35" s="205"/>
      <c r="Y35" s="205"/>
      <c r="Z35" s="207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72" t="n">
        <v>1</v>
      </c>
      <c r="AL35" s="205"/>
      <c r="AM35" s="205"/>
      <c r="AN35" s="205"/>
      <c r="AO35" s="205"/>
      <c r="AP35" s="70" t="n">
        <f aca="false">SUM(Q35:Z35)+SUM(AK35:AO35)</f>
        <v>1</v>
      </c>
      <c r="AQ35" s="207" t="n">
        <v>0</v>
      </c>
      <c r="AR35" s="207" t="n">
        <v>0</v>
      </c>
      <c r="AS35" s="207" t="n">
        <v>0</v>
      </c>
      <c r="AT35" s="207" t="n">
        <v>0</v>
      </c>
      <c r="AU35" s="70" t="n">
        <v>1</v>
      </c>
      <c r="AV35" s="128" t="n">
        <v>0</v>
      </c>
      <c r="AW35" s="71" t="n">
        <v>0</v>
      </c>
      <c r="AX35" s="306" t="n">
        <f aca="false">L35*M35</f>
        <v>456.88</v>
      </c>
      <c r="AY35" s="306" t="n">
        <f aca="false">L35*N35</f>
        <v>456.88</v>
      </c>
    </row>
    <row r="36" customFormat="false" ht="91.9" hidden="false" customHeight="true" outlineLevel="0" collapsed="false">
      <c r="A36" s="264"/>
      <c r="B36" s="265"/>
      <c r="C36" s="273" t="n">
        <v>92</v>
      </c>
      <c r="D36" s="274" t="s">
        <v>152</v>
      </c>
      <c r="E36" s="275" t="s">
        <v>90</v>
      </c>
      <c r="F36" s="276" t="s">
        <v>146</v>
      </c>
      <c r="G36" s="275" t="s">
        <v>153</v>
      </c>
      <c r="H36" s="275" t="s">
        <v>57</v>
      </c>
      <c r="I36" s="277" t="s">
        <v>148</v>
      </c>
      <c r="J36" s="277" t="n">
        <v>30</v>
      </c>
      <c r="K36" s="277" t="n">
        <v>30</v>
      </c>
      <c r="L36" s="278" t="n">
        <v>668.24</v>
      </c>
      <c r="M36" s="134" t="n">
        <f aca="false">AP36</f>
        <v>1</v>
      </c>
      <c r="N36" s="300" t="n">
        <f aca="false">M36-O36</f>
        <v>1</v>
      </c>
      <c r="O36" s="112" t="n">
        <f aca="false">M36-(SUM(AQ36:AU36))</f>
        <v>0</v>
      </c>
      <c r="P36" s="113" t="str">
        <f aca="false">IF(O36&lt;=0,"ATENÇÃO","OK")</f>
        <v>ATENÇÃO</v>
      </c>
      <c r="Q36" s="279"/>
      <c r="R36" s="279"/>
      <c r="S36" s="279"/>
      <c r="T36" s="279"/>
      <c r="U36" s="279"/>
      <c r="V36" s="279"/>
      <c r="W36" s="279"/>
      <c r="X36" s="279"/>
      <c r="Y36" s="279"/>
      <c r="Z36" s="161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80" t="n">
        <v>1</v>
      </c>
      <c r="AL36" s="279"/>
      <c r="AM36" s="279"/>
      <c r="AN36" s="279"/>
      <c r="AO36" s="279"/>
      <c r="AP36" s="114" t="n">
        <f aca="false">SUM(Q36:Z36)+SUM(AK36:AO36)</f>
        <v>1</v>
      </c>
      <c r="AQ36" s="96" t="n">
        <v>0</v>
      </c>
      <c r="AR36" s="96" t="n">
        <v>0</v>
      </c>
      <c r="AS36" s="96" t="n">
        <v>0</v>
      </c>
      <c r="AT36" s="96" t="n">
        <v>0</v>
      </c>
      <c r="AU36" s="114" t="n">
        <v>1</v>
      </c>
      <c r="AV36" s="85" t="n">
        <v>0</v>
      </c>
      <c r="AW36" s="115" t="n">
        <v>0</v>
      </c>
      <c r="AX36" s="301" t="n">
        <f aca="false">L36*M36</f>
        <v>668.24</v>
      </c>
      <c r="AY36" s="301" t="n">
        <f aca="false">L36*N36</f>
        <v>668.24</v>
      </c>
    </row>
    <row r="37" customFormat="false" ht="90.75" hidden="false" customHeight="true" outlineLevel="0" collapsed="false">
      <c r="A37" s="281" t="s">
        <v>88</v>
      </c>
      <c r="B37" s="282" t="n">
        <v>34</v>
      </c>
      <c r="C37" s="140" t="n">
        <v>96</v>
      </c>
      <c r="D37" s="141" t="s">
        <v>154</v>
      </c>
      <c r="E37" s="142" t="s">
        <v>155</v>
      </c>
      <c r="F37" s="142" t="s">
        <v>156</v>
      </c>
      <c r="G37" s="283" t="s">
        <v>157</v>
      </c>
      <c r="H37" s="142" t="s">
        <v>57</v>
      </c>
      <c r="I37" s="283" t="s">
        <v>158</v>
      </c>
      <c r="J37" s="142" t="n">
        <v>30</v>
      </c>
      <c r="K37" s="142" t="n">
        <v>30</v>
      </c>
      <c r="L37" s="144" t="n">
        <v>1508.28</v>
      </c>
      <c r="M37" s="111" t="n">
        <f aca="false">AP37</f>
        <v>1</v>
      </c>
      <c r="N37" s="47" t="n">
        <f aca="false">M37-O37</f>
        <v>1</v>
      </c>
      <c r="O37" s="145" t="n">
        <f aca="false">M37-(SUM(AQ37:AV37))</f>
        <v>0</v>
      </c>
      <c r="P37" s="113" t="str">
        <f aca="false">IF(O37&lt;=0,"ATENÇÃO","OK")</f>
        <v>ATENÇÃO</v>
      </c>
      <c r="Q37" s="284"/>
      <c r="R37" s="285"/>
      <c r="S37" s="285"/>
      <c r="T37" s="286"/>
      <c r="U37" s="286"/>
      <c r="V37" s="227" t="n">
        <v>1</v>
      </c>
      <c r="W37" s="227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84"/>
      <c r="AP37" s="200" t="n">
        <f aca="false">SUM(Q37:Z37)+SUM(AK37:AO37)</f>
        <v>1</v>
      </c>
      <c r="AQ37" s="149" t="n">
        <v>0</v>
      </c>
      <c r="AR37" s="149" t="n">
        <v>0</v>
      </c>
      <c r="AS37" s="149" t="n">
        <v>0</v>
      </c>
      <c r="AT37" s="149" t="n">
        <v>0</v>
      </c>
      <c r="AU37" s="53" t="n">
        <v>0</v>
      </c>
      <c r="AV37" s="287" t="n">
        <v>1</v>
      </c>
      <c r="AW37" s="71" t="n">
        <v>0</v>
      </c>
      <c r="AX37" s="305" t="n">
        <f aca="false">L37*M37</f>
        <v>1508.28</v>
      </c>
      <c r="AY37" s="305" t="n">
        <f aca="false">L37*N37</f>
        <v>1508.28</v>
      </c>
    </row>
    <row r="38" customFormat="false" ht="99" hidden="false" customHeight="true" outlineLevel="0" collapsed="false">
      <c r="A38" s="288" t="s">
        <v>52</v>
      </c>
      <c r="B38" s="265" t="n">
        <v>36</v>
      </c>
      <c r="C38" s="289" t="n">
        <v>98</v>
      </c>
      <c r="D38" s="290" t="s">
        <v>159</v>
      </c>
      <c r="E38" s="291" t="s">
        <v>54</v>
      </c>
      <c r="F38" s="292" t="s">
        <v>146</v>
      </c>
      <c r="G38" s="291" t="s">
        <v>160</v>
      </c>
      <c r="H38" s="291" t="s">
        <v>57</v>
      </c>
      <c r="I38" s="291" t="s">
        <v>148</v>
      </c>
      <c r="J38" s="291" t="n">
        <v>30</v>
      </c>
      <c r="K38" s="291" t="n">
        <v>30</v>
      </c>
      <c r="L38" s="293" t="n">
        <v>1394.54</v>
      </c>
      <c r="M38" s="111" t="n">
        <f aca="false">AP38</f>
        <v>1</v>
      </c>
      <c r="N38" s="47" t="n">
        <f aca="false">M38-O38</f>
        <v>1</v>
      </c>
      <c r="O38" s="145" t="n">
        <f aca="false">M38-(SUM(AQ38:AU38))</f>
        <v>0</v>
      </c>
      <c r="P38" s="113" t="str">
        <f aca="false">IF(O38&lt;=0,"ATENÇÃO","OK")</f>
        <v>ATENÇÃO</v>
      </c>
      <c r="Q38" s="227"/>
      <c r="R38" s="227"/>
      <c r="S38" s="227"/>
      <c r="T38" s="227"/>
      <c r="U38" s="227"/>
      <c r="V38" s="227"/>
      <c r="W38" s="227"/>
      <c r="X38" s="227"/>
      <c r="Y38" s="227"/>
      <c r="Z38" s="230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94" t="n">
        <v>1</v>
      </c>
      <c r="AL38" s="227"/>
      <c r="AM38" s="227"/>
      <c r="AN38" s="227"/>
      <c r="AO38" s="227"/>
      <c r="AP38" s="52" t="n">
        <f aca="false">SUM(Q38:Z38)+SUM(AK38:AO38)</f>
        <v>1</v>
      </c>
      <c r="AQ38" s="230" t="n">
        <v>0</v>
      </c>
      <c r="AR38" s="230" t="n">
        <v>0</v>
      </c>
      <c r="AS38" s="230" t="n">
        <v>0</v>
      </c>
      <c r="AT38" s="230" t="n">
        <v>0</v>
      </c>
      <c r="AU38" s="53" t="n">
        <v>1</v>
      </c>
      <c r="AV38" s="287" t="n">
        <v>0</v>
      </c>
      <c r="AW38" s="53" t="n">
        <v>0</v>
      </c>
      <c r="AX38" s="305" t="n">
        <f aca="false">L38*M38</f>
        <v>1394.54</v>
      </c>
      <c r="AY38" s="305" t="n">
        <f aca="false">L38*N38</f>
        <v>1394.54</v>
      </c>
    </row>
    <row r="39" customFormat="false" ht="15.75" hidden="false" customHeight="false" outlineLevel="0" collapsed="false">
      <c r="B39" s="307"/>
      <c r="C39" s="307"/>
      <c r="E39" s="308"/>
      <c r="F39" s="308"/>
      <c r="G39" s="308"/>
      <c r="H39" s="309"/>
      <c r="I39" s="309"/>
      <c r="J39" s="309"/>
      <c r="K39" s="309"/>
      <c r="L39" s="309"/>
      <c r="M39" s="310" t="n">
        <f aca="false">SUM(M4:M38)</f>
        <v>81</v>
      </c>
      <c r="N39" s="310" t="n">
        <f aca="false">SUM(N4:N38)</f>
        <v>38</v>
      </c>
      <c r="O39" s="310" t="n">
        <f aca="false">SUM(O4:O38)</f>
        <v>43</v>
      </c>
      <c r="P39" s="309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2"/>
      <c r="AQ39" s="312"/>
      <c r="AX39" s="313" t="n">
        <f aca="false">SUM(AX4:AX38)</f>
        <v>65980.9</v>
      </c>
      <c r="AY39" s="313" t="n">
        <f aca="false">SUM(AY4:AY38)</f>
        <v>40181.85</v>
      </c>
    </row>
    <row r="40" customFormat="false" ht="15.75" hidden="false" customHeight="false" outlineLevel="0" collapsed="false">
      <c r="B40" s="307"/>
      <c r="C40" s="307"/>
      <c r="E40" s="308"/>
      <c r="F40" s="308"/>
      <c r="G40" s="308"/>
      <c r="H40" s="309"/>
      <c r="I40" s="309"/>
      <c r="J40" s="309"/>
      <c r="K40" s="309"/>
      <c r="L40" s="309"/>
      <c r="M40" s="309"/>
      <c r="N40" s="309"/>
      <c r="O40" s="309"/>
      <c r="P40" s="309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2"/>
      <c r="AQ40" s="312"/>
    </row>
    <row r="41" customFormat="false" ht="15.75" hidden="false" customHeight="false" outlineLevel="0" collapsed="false">
      <c r="B41" s="307"/>
      <c r="C41" s="307"/>
      <c r="E41" s="308"/>
      <c r="F41" s="308"/>
      <c r="G41" s="308"/>
      <c r="H41" s="309"/>
      <c r="I41" s="309"/>
      <c r="J41" s="309"/>
      <c r="K41" s="309"/>
      <c r="L41" s="309"/>
      <c r="M41" s="309"/>
      <c r="N41" s="309"/>
      <c r="O41" s="309"/>
      <c r="P41" s="309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2"/>
      <c r="AQ41" s="312"/>
    </row>
    <row r="42" customFormat="false" ht="15.75" hidden="false" customHeight="true" outlineLevel="0" collapsed="false">
      <c r="B42" s="307"/>
      <c r="C42" s="307"/>
      <c r="E42" s="308"/>
      <c r="F42" s="308"/>
      <c r="G42" s="308"/>
      <c r="H42" s="309"/>
      <c r="I42" s="309"/>
      <c r="J42" s="309"/>
      <c r="K42" s="309"/>
      <c r="L42" s="309"/>
      <c r="M42" s="309"/>
      <c r="N42" s="309"/>
      <c r="O42" s="309"/>
      <c r="P42" s="309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2"/>
      <c r="AQ42" s="312"/>
      <c r="AT42" s="314" t="s">
        <v>165</v>
      </c>
      <c r="AU42" s="314"/>
      <c r="AV42" s="314"/>
      <c r="AW42" s="314"/>
    </row>
    <row r="43" customFormat="false" ht="67.5" hidden="false" customHeight="true" outlineLevel="0" collapsed="false">
      <c r="B43" s="307"/>
      <c r="C43" s="307"/>
      <c r="E43" s="308"/>
      <c r="F43" s="308"/>
      <c r="G43" s="308"/>
      <c r="H43" s="309"/>
      <c r="I43" s="309"/>
      <c r="J43" s="309"/>
      <c r="K43" s="309"/>
      <c r="L43" s="309"/>
      <c r="M43" s="309"/>
      <c r="N43" s="309"/>
      <c r="O43" s="309"/>
      <c r="P43" s="309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2"/>
      <c r="AQ43" s="312"/>
      <c r="AT43" s="314" t="s">
        <v>166</v>
      </c>
      <c r="AU43" s="314"/>
      <c r="AV43" s="314"/>
      <c r="AW43" s="314"/>
      <c r="AX43" s="315" t="s">
        <v>167</v>
      </c>
    </row>
    <row r="44" customFormat="false" ht="15.75" hidden="false" customHeight="true" outlineLevel="0" collapsed="false">
      <c r="B44" s="307"/>
      <c r="C44" s="307"/>
      <c r="E44" s="308"/>
      <c r="F44" s="308"/>
      <c r="G44" s="308"/>
      <c r="H44" s="309"/>
      <c r="I44" s="309"/>
      <c r="J44" s="309"/>
      <c r="K44" s="309"/>
      <c r="L44" s="309"/>
      <c r="M44" s="309"/>
      <c r="N44" s="309"/>
      <c r="O44" s="309"/>
      <c r="P44" s="309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2"/>
      <c r="AQ44" s="312"/>
      <c r="AT44" s="314" t="s">
        <v>168</v>
      </c>
      <c r="AU44" s="314"/>
      <c r="AV44" s="314"/>
      <c r="AW44" s="314"/>
    </row>
    <row r="45" customFormat="false" ht="15.75" hidden="false" customHeight="false" outlineLevel="0" collapsed="false">
      <c r="AT45" s="316" t="s">
        <v>169</v>
      </c>
      <c r="AU45" s="316"/>
      <c r="AV45" s="316"/>
      <c r="AW45" s="317" t="n">
        <f aca="false">AX39</f>
        <v>65980.9</v>
      </c>
    </row>
    <row r="46" customFormat="false" ht="15.75" hidden="false" customHeight="false" outlineLevel="0" collapsed="false">
      <c r="AT46" s="316" t="s">
        <v>170</v>
      </c>
      <c r="AU46" s="316"/>
      <c r="AV46" s="316"/>
      <c r="AW46" s="317" t="n">
        <f aca="false">AY39</f>
        <v>40181.85</v>
      </c>
    </row>
    <row r="47" customFormat="false" ht="15.75" hidden="false" customHeight="false" outlineLevel="0" collapsed="false">
      <c r="AT47" s="316" t="s">
        <v>171</v>
      </c>
      <c r="AU47" s="316"/>
      <c r="AV47" s="316"/>
      <c r="AW47" s="318"/>
    </row>
    <row r="48" customFormat="false" ht="15.75" hidden="false" customHeight="false" outlineLevel="0" collapsed="false">
      <c r="AT48" s="316" t="s">
        <v>172</v>
      </c>
      <c r="AU48" s="316"/>
      <c r="AV48" s="316"/>
      <c r="AW48" s="319" t="n">
        <f aca="false">AW46/AW45</f>
        <v>0.6089921477276</v>
      </c>
    </row>
    <row r="49" customFormat="false" ht="15.75" hidden="false" customHeight="true" outlineLevel="0" collapsed="false">
      <c r="AT49" s="314" t="s">
        <v>173</v>
      </c>
      <c r="AU49" s="314"/>
      <c r="AV49" s="314"/>
      <c r="AW49" s="314"/>
    </row>
  </sheetData>
  <mergeCells count="28">
    <mergeCell ref="A1:C1"/>
    <mergeCell ref="E1:G1"/>
    <mergeCell ref="H1:AO2"/>
    <mergeCell ref="A2:D2"/>
    <mergeCell ref="A5:A12"/>
    <mergeCell ref="B5:B12"/>
    <mergeCell ref="A13:A14"/>
    <mergeCell ref="B13:B14"/>
    <mergeCell ref="A15:A16"/>
    <mergeCell ref="B15:B16"/>
    <mergeCell ref="A17:A19"/>
    <mergeCell ref="B17:B19"/>
    <mergeCell ref="A20:A23"/>
    <mergeCell ref="B20:B23"/>
    <mergeCell ref="A24:A29"/>
    <mergeCell ref="B24:B29"/>
    <mergeCell ref="A31:A33"/>
    <mergeCell ref="B31:B33"/>
    <mergeCell ref="A35:A36"/>
    <mergeCell ref="B35:B36"/>
    <mergeCell ref="AT42:AW42"/>
    <mergeCell ref="AT43:AW43"/>
    <mergeCell ref="AT44:AW44"/>
    <mergeCell ref="AT45:AV45"/>
    <mergeCell ref="AT46:AV46"/>
    <mergeCell ref="AT47:AV47"/>
    <mergeCell ref="AT48:AV48"/>
    <mergeCell ref="AT49:AW4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322</TotalTime>
  <Application>LibreOffice/6.0.3.2$Windows_X86_64 LibreOffice_project/8f48d515416608e3a835360314dac7e47fd0b821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2018-04-12T21:24:09Z</dcterms:created>
  <dc:creator>Carina Vicente</dc:creator>
  <dc:description/>
  <dc:language>pt-BR</dc:language>
  <cp:lastModifiedBy>ILSON JOSE VITORIO</cp:lastModifiedBy>
  <cp:lastPrinted>2018-06-20T21:09:01Z</cp:lastPrinted>
  <dcterms:modified xsi:type="dcterms:W3CDTF">2020-07-13T16:54:17Z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