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PARA EDITAL" sheetId="1" state="visible" r:id="rId2"/>
    <sheet name="CCT_GESTOR" sheetId="2" state="visible" r:id="rId3"/>
  </sheets>
  <definedNames>
    <definedName function="false" hidden="false" localSheetId="0" name="_xlnm.Print_Area" vbProcedure="false">'PLANILHA PARA EDITAL'!$B$2:$AQ$20</definedName>
    <definedName function="false" hidden="true" localSheetId="0" name="_xlnm._FilterDatabase" vbProcedure="false">'PLANILHA PARA EDITAL'!$B$2:$AP$2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<sst xmlns="http://schemas.openxmlformats.org/spreadsheetml/2006/main" count="311" uniqueCount="121">
  <si>
    <t xml:space="preserve">PREGÃO 0537/2018 PROCESSO SGP-E 5601/2018</t>
  </si>
  <si>
    <t xml:space="preserve">OBJETO: AQUISIÇÃO DE FERRAMENTAS, UTENSÍLIOS, MATERIAIS DE REPARO E DE EQUIPAMENTOS DE OFICINA, ORIENTAÇÃO/MEDIÇÃO PARA OS CENTROS CCT E CEPLAN DA UDESC</t>
  </si>
  <si>
    <t xml:space="preserve">CENTRO PARTICIPANTE: CCT</t>
  </si>
  <si>
    <t xml:space="preserve">Vigência da Ata: 14/08/2018 até 14/08/2019</t>
  </si>
  <si>
    <t xml:space="preserve">FORNECEDORES</t>
  </si>
  <si>
    <t xml:space="preserve">LOTE</t>
  </si>
  <si>
    <t xml:space="preserve">ITEM</t>
  </si>
  <si>
    <t xml:space="preserve">ESPECIFICAÇÃO</t>
  </si>
  <si>
    <t xml:space="preserve">DETALHAMENTO</t>
  </si>
  <si>
    <t xml:space="preserve">GRUPO - CLASSE</t>
  </si>
  <si>
    <t xml:space="preserve">ID/CÓDIGO NUC</t>
  </si>
  <si>
    <t xml:space="preserve">UNIDADE</t>
  </si>
  <si>
    <t xml:space="preserve">MARCA/MODELO</t>
  </si>
  <si>
    <t xml:space="preserve">ENTREGA/ DIAS</t>
  </si>
  <si>
    <t xml:space="preserve">PAGAMENTO (DIAS)</t>
  </si>
  <si>
    <t xml:space="preserve">PREÇO UNITÁRIO (R$)</t>
  </si>
  <si>
    <t xml:space="preserve">QTDE LICITADA</t>
  </si>
  <si>
    <t xml:space="preserve">SALDO AUTOMÁTICO</t>
  </si>
  <si>
    <t xml:space="preserve">ALERTA</t>
  </si>
  <si>
    <t xml:space="preserve">CEPLAN</t>
  </si>
  <si>
    <t xml:space="preserve">Arquivo Permanente</t>
  </si>
  <si>
    <t xml:space="preserve">Serviços Gerais</t>
  </si>
  <si>
    <t xml:space="preserve">Setor de Patrimônio</t>
  </si>
  <si>
    <t xml:space="preserve">Depto. De Química</t>
  </si>
  <si>
    <t xml:space="preserve">Laboratório de Construção Civil</t>
  </si>
  <si>
    <t xml:space="preserve">Depto. De Eng. Mecânica</t>
  </si>
  <si>
    <t xml:space="preserve">Oficina da Eng. Mecânica</t>
  </si>
  <si>
    <t xml:space="preserve">Depto de Engenharia Elétrica</t>
  </si>
  <si>
    <t xml:space="preserve">LCP</t>
  </si>
  <si>
    <t xml:space="preserve">PET</t>
  </si>
  <si>
    <t xml:space="preserve">Lab. Eletromag.</t>
  </si>
  <si>
    <t xml:space="preserve">LAPESC/LAPAE</t>
  </si>
  <si>
    <t xml:space="preserve">GERM</t>
  </si>
  <si>
    <t xml:space="preserve">nPEE</t>
  </si>
  <si>
    <t xml:space="preserve">GEB</t>
  </si>
  <si>
    <t xml:space="preserve">LAME</t>
  </si>
  <si>
    <t xml:space="preserve">LAMAN</t>
  </si>
  <si>
    <t xml:space="preserve">Almoxarifado do DEE</t>
  </si>
  <si>
    <t xml:space="preserve">Oficina do DFIS</t>
  </si>
  <si>
    <t xml:space="preserve">LABDEF</t>
  </si>
  <si>
    <t xml:space="preserve">PRAPEG Desafio Solar</t>
  </si>
  <si>
    <t xml:space="preserve">PRAPEG - BAJA</t>
  </si>
  <si>
    <t xml:space="preserve">PRAPEG Desenvolvimento de dinâmicas aplicadas ao ensino de Engenharia de Produção.</t>
  </si>
  <si>
    <t xml:space="preserve">PRAPEG - Equipe Albatroz 2018/2019</t>
  </si>
  <si>
    <t xml:space="preserve">PROEX - Dando Asas à Engenharia</t>
  </si>
  <si>
    <t xml:space="preserve">TOTAL</t>
  </si>
  <si>
    <t xml:space="preserve"> AF/OS nº  1767/2018 Qtde. DT</t>
  </si>
  <si>
    <t xml:space="preserve"> AF/OS nº  17922018 Qtde. DT</t>
  </si>
  <si>
    <t xml:space="preserve"> AF/OS nº  1789/2018 Qtde. DT</t>
  </si>
  <si>
    <t xml:space="preserve"> AF/OS nº  0688/2019 Qtde. DT</t>
  </si>
  <si>
    <t xml:space="preserve">KAFER COMERCIO LTDA EPP</t>
  </si>
  <si>
    <r>
      <rPr>
        <b val="true"/>
        <sz val="12"/>
        <rFont val="Arial"/>
        <family val="2"/>
        <charset val="1"/>
      </rPr>
      <t xml:space="preserve">Disco de Desbaste p/ Aço ao Carbono – BDA50</t>
    </r>
    <r>
      <rPr>
        <sz val="12"/>
        <rFont val="Arial"/>
        <family val="2"/>
        <charset val="1"/>
      </rPr>
      <t xml:space="preserve">; Dimensões: 4.1/2”  x  3/16”  x  7/8”  -   RPM Máximo = 13300 / 80M/S</t>
    </r>
  </si>
  <si>
    <t xml:space="preserve">339030-42</t>
  </si>
  <si>
    <t xml:space="preserve">28-02</t>
  </si>
  <si>
    <t xml:space="preserve">01377-3-006</t>
  </si>
  <si>
    <t xml:space="preserve">Peça</t>
  </si>
  <si>
    <t xml:space="preserve">Norton</t>
  </si>
  <si>
    <r>
      <rPr>
        <b val="true"/>
        <sz val="12"/>
        <rFont val="Arial"/>
        <family val="2"/>
        <charset val="1"/>
      </rPr>
      <t xml:space="preserve">Disco de Desbaste p/ Aço ao Carbono – BDA640; </t>
    </r>
    <r>
      <rPr>
        <sz val="12"/>
        <rFont val="Arial"/>
        <family val="2"/>
        <charset val="1"/>
      </rPr>
      <t xml:space="preserve">Dimensões: 4.1/2”  x  1/4”  x  7/8”   -   RPM Máximo = 13300 / 80M/S</t>
    </r>
  </si>
  <si>
    <r>
      <rPr>
        <b val="true"/>
        <sz val="12"/>
        <rFont val="Arial"/>
        <family val="2"/>
        <charset val="1"/>
      </rPr>
      <t xml:space="preserve">Disco de Corte p/ Aço ao Carbono – AR312</t>
    </r>
    <r>
      <rPr>
        <sz val="12"/>
        <rFont val="Arial"/>
        <family val="2"/>
        <charset val="1"/>
      </rPr>
      <t xml:space="preserve">; Dimensões: 4.1/2”  x  1/8”  x  7/8” - RPM Máximo = 13300 / 80M/S</t>
    </r>
  </si>
  <si>
    <t xml:space="preserve">01377-3-026</t>
  </si>
  <si>
    <r>
      <rPr>
        <b val="true"/>
        <sz val="12"/>
        <rFont val="Arial"/>
        <family val="2"/>
        <charset val="1"/>
      </rPr>
      <t xml:space="preserve">Disco de Corte p/ Aço Inox – BNA12</t>
    </r>
    <r>
      <rPr>
        <sz val="12"/>
        <rFont val="Arial"/>
        <family val="2"/>
        <charset val="1"/>
      </rPr>
      <t xml:space="preserve">; Dimensões: 4.1/2”  x  3/64”  x  7/8” - RPM Máximo = 13300 / 80M/S </t>
    </r>
  </si>
  <si>
    <t xml:space="preserve">01377-3-032</t>
  </si>
  <si>
    <r>
      <rPr>
        <b val="true"/>
        <sz val="12"/>
        <rFont val="Arial"/>
        <family val="2"/>
        <charset val="1"/>
      </rPr>
      <t xml:space="preserve">Disco de Corte p/ Aço Inox– BNA12</t>
    </r>
    <r>
      <rPr>
        <sz val="12"/>
        <rFont val="Arial"/>
        <family val="2"/>
        <charset val="1"/>
      </rPr>
      <t xml:space="preserve">; Dimensões: 4.1/2”  x  1/16”  x  7/8” - RPM Máximo = 13300 / 80M/S</t>
    </r>
  </si>
  <si>
    <r>
      <rPr>
        <b val="true"/>
        <sz val="12"/>
        <rFont val="Arial"/>
        <family val="2"/>
        <charset val="1"/>
      </rPr>
      <t xml:space="preserve">Disco Flap – Grana 50</t>
    </r>
    <r>
      <rPr>
        <sz val="12"/>
        <rFont val="Arial"/>
        <family val="2"/>
        <charset val="1"/>
      </rPr>
      <t xml:space="preserve"> .  Dimensões: 4.1/2”  x  7/8”  - RPM Máximo = 13400 / 90M/S</t>
    </r>
  </si>
  <si>
    <t xml:space="preserve">02618-2-002</t>
  </si>
  <si>
    <r>
      <rPr>
        <b val="true"/>
        <sz val="12"/>
        <rFont val="Arial"/>
        <family val="2"/>
        <charset val="1"/>
      </rPr>
      <t xml:space="preserve">Disco Flap – Grana 80. </t>
    </r>
    <r>
      <rPr>
        <sz val="12"/>
        <rFont val="Arial"/>
        <family val="2"/>
        <charset val="1"/>
      </rPr>
      <t xml:space="preserve"> Dimensões: 4.1/2”  x  7/8” - RPM Máximo = 13400 / 90M/S</t>
    </r>
  </si>
  <si>
    <t xml:space="preserve">FRATELLI COM MAQ EQUIP LTDA ME</t>
  </si>
  <si>
    <r>
      <rPr>
        <b val="true"/>
        <sz val="12"/>
        <rFont val="Arial"/>
        <family val="2"/>
        <charset val="1"/>
      </rPr>
      <t xml:space="preserve">Moldes cilíndricos</t>
    </r>
    <r>
      <rPr>
        <sz val="12"/>
        <rFont val="Arial"/>
        <family val="2"/>
        <charset val="1"/>
      </rPr>
      <t xml:space="preserve"> para corpo de prova 10x20cm de resina de engenharia</t>
    </r>
  </si>
  <si>
    <t xml:space="preserve">339030-24</t>
  </si>
  <si>
    <t xml:space="preserve">45-08</t>
  </si>
  <si>
    <t xml:space="preserve">02636-0-165</t>
  </si>
  <si>
    <t xml:space="preserve">Solotest/4.081.128</t>
  </si>
  <si>
    <r>
      <rPr>
        <b val="true"/>
        <sz val="12"/>
        <rFont val="Arial"/>
        <family val="2"/>
        <charset val="1"/>
      </rPr>
      <t xml:space="preserve">Frascos Chapman</t>
    </r>
    <r>
      <rPr>
        <sz val="12"/>
        <rFont val="Arial"/>
        <family val="2"/>
        <charset val="1"/>
      </rPr>
      <t xml:space="preserve"> com capacidade de 450 ml, conforme NBR 9776.</t>
    </r>
  </si>
  <si>
    <t xml:space="preserve">02636-0 166</t>
  </si>
  <si>
    <t xml:space="preserve">Solotest/3.468.475</t>
  </si>
  <si>
    <r>
      <rPr>
        <b val="true"/>
        <sz val="12"/>
        <color rgb="FF222222"/>
        <rFont val="Arial"/>
        <family val="2"/>
        <charset val="1"/>
      </rPr>
      <t xml:space="preserve">Hastes para moldagem de corpos de prova de concreto</t>
    </r>
    <r>
      <rPr>
        <sz val="12"/>
        <color rgb="FF222222"/>
        <rFont val="Arial"/>
        <family val="2"/>
        <charset val="1"/>
      </rPr>
      <t xml:space="preserve">, com abertura de 16x600mm</t>
    </r>
  </si>
  <si>
    <t xml:space="preserve">02636-0 167</t>
  </si>
  <si>
    <t xml:space="preserve">Peças</t>
  </si>
  <si>
    <t xml:space="preserve">Solotest/1.075.001</t>
  </si>
  <si>
    <t xml:space="preserve">RP COMERCIAL LTDA</t>
  </si>
  <si>
    <r>
      <rPr>
        <b val="true"/>
        <sz val="12"/>
        <rFont val="Arial"/>
        <family val="2"/>
        <charset val="1"/>
      </rPr>
      <t xml:space="preserve">Óculos de segurança</t>
    </r>
    <r>
      <rPr>
        <sz val="12"/>
        <rFont val="Arial"/>
        <family val="2"/>
        <charset val="1"/>
      </rPr>
      <t xml:space="preserve">, modelo ampla visão, anti-embaçante, visor de policarbonato, com lentes Incolor. Armação com encaixe para a lente, com hastes reguláveis. Lente injetada em peça única, com proteção lateral. Tratamento anti-risco. Que filtre 99,9% da radiação ultravioleta.</t>
    </r>
  </si>
  <si>
    <t xml:space="preserve">339030-28</t>
  </si>
  <si>
    <t xml:space="preserve">58-02</t>
  </si>
  <si>
    <t xml:space="preserve">00458-8-005</t>
  </si>
  <si>
    <t xml:space="preserve">KALIPSO/JAGUAR</t>
  </si>
  <si>
    <r>
      <rPr>
        <b val="true"/>
        <sz val="12"/>
        <rFont val="Arial"/>
        <family val="2"/>
        <charset val="1"/>
      </rPr>
      <t xml:space="preserve">Creme siliconado de proteção das mãos contra óleos e graxas 200g: 
</t>
    </r>
    <r>
      <rPr>
        <sz val="12"/>
        <rFont val="Arial"/>
        <family val="2"/>
        <charset val="1"/>
      </rPr>
      <t xml:space="preserve">Creme protetor para pele Hidrossolúvel e óleo-resistente que aplicado à pele forma uma película de proteção invisível contra o ataque agressivo de produtos como: graxa, óleo, solvente, querosene, gasolina, tinta à óleo, cola, cola instantânea, cera, verniz, cal, cimento seco, negro de fumo, pó e terra, sem que o usuário perca a sensibilidade do tato. Deve atender as seguintes características técnicas: Creme protetor classificado como Grupo 2 - Óleo-Resistente.; Hidrossolúvel; Com silicone. Indicado para uso sem água no processo, que facilite a remoção de sujidades. Deve possuir proteção efetiva contra óleos, graxas, solventes pós, colas e resinas. Deve proteger os membros superiores do usuário contra riscos provenientes de produtos químicos tais como tolueno, xileno, n-hexano, cloreto de metileno, clorofórmio, percloroetileno, tricloroetileno, metiletilcetona, acetona, benzina, thinner, água-raz, gasolina, óleo mineral, óleo diesel, querosene, nujol. Quantidade mínima: Bisnaga 200 g ou Pote 200 g.</t>
    </r>
  </si>
  <si>
    <t xml:space="preserve">339030-09</t>
  </si>
  <si>
    <t xml:space="preserve">65-14</t>
  </si>
  <si>
    <t xml:space="preserve">02969-6-004</t>
  </si>
  <si>
    <t xml:space="preserve">Bisnaga ou pote de 200gr</t>
  </si>
  <si>
    <t xml:space="preserve">COSMODERMA/COVER HANDS II</t>
  </si>
  <si>
    <r>
      <rPr>
        <b val="true"/>
        <sz val="12"/>
        <rFont val="Arial"/>
        <family val="2"/>
        <charset val="1"/>
      </rPr>
      <t xml:space="preserve">CALÇA AZUL</t>
    </r>
    <r>
      <rPr>
        <sz val="12"/>
        <rFont val="Arial"/>
        <family val="2"/>
        <charset val="1"/>
      </rPr>
      <t xml:space="preserve"> 
O uniforme profissional calça deve:  ser 100% algodão; possuir ótima resistência para ambientes industriais;  possuir 4 bolsos(2 bolsos frontais e 2 bolsos traseiros); ser tamanho G(46-48). possuir tecido  na cor anil. </t>
    </r>
  </si>
  <si>
    <t xml:space="preserve">339030-23</t>
  </si>
  <si>
    <t xml:space="preserve">20-01</t>
  </si>
  <si>
    <t xml:space="preserve">03100-3-024</t>
  </si>
  <si>
    <t xml:space="preserve">CENCI/Calça elástico Total AZ RY Sarja 100% Algodão</t>
  </si>
  <si>
    <r>
      <rPr>
        <b val="true"/>
        <sz val="12"/>
        <rFont val="Arial"/>
        <family val="2"/>
        <charset val="1"/>
      </rPr>
      <t xml:space="preserve">Sapato de Segurança
</t>
    </r>
    <r>
      <rPr>
        <sz val="12"/>
        <rFont val="Arial"/>
        <family val="2"/>
        <charset val="1"/>
      </rPr>
      <t xml:space="preserve">Calçado tipo botina. Número 41. Para proteção dos pés do usuário contra impactos de quedas de objetos sobre os artelhos e contra agentes abrasivos e escoriantes. A bota de segurança deve: ser até o tornozelo,  tipo botina, confeccionada em couro curtido ao cromo, com fechamento através de elástico. Palmilha de montagem e forro interno confeccionado em material não tecido. Construída no sistema strobel, com biqueira de aço e solado injetado de PU bidensidade. Possuir CA válido.
</t>
    </r>
  </si>
  <si>
    <t xml:space="preserve">09986-4-012</t>
  </si>
  <si>
    <t xml:space="preserve">Par</t>
  </si>
  <si>
    <t xml:space="preserve">PÉ DE FERRO/CA 33769</t>
  </si>
  <si>
    <r>
      <rPr>
        <b val="true"/>
        <sz val="12"/>
        <color rgb="FF222222"/>
        <rFont val="Arial"/>
        <family val="2"/>
        <charset val="1"/>
      </rPr>
      <t xml:space="preserve">Conjunto de Peneiras Granulométricas 8x2" em inox</t>
    </r>
    <r>
      <rPr>
        <sz val="12"/>
        <color rgb="FF222222"/>
        <rFont val="Arial"/>
        <family val="2"/>
        <charset val="1"/>
      </rPr>
      <t xml:space="preserve"> para agregado miúdo composto com as seguintes aberturas: malha de 4,75mm; 2,36mm; 1,18mm; 0,6mm; 0,3mm; 0,15mm e fundo. </t>
    </r>
  </si>
  <si>
    <t xml:space="preserve">339030-35</t>
  </si>
  <si>
    <t xml:space="preserve">61-16</t>
  </si>
  <si>
    <t xml:space="preserve">05657-0-057</t>
  </si>
  <si>
    <t xml:space="preserve">Conjunto</t>
  </si>
  <si>
    <t xml:space="preserve">Bertel/Conj. Peneira Inox 8x2"</t>
  </si>
  <si>
    <t xml:space="preserve">Tampas em inox 8x2" para peneiras granulométricas</t>
  </si>
  <si>
    <t xml:space="preserve">05657-0-058</t>
  </si>
  <si>
    <t xml:space="preserve">Bertel/Tampa Inox 8x2"</t>
  </si>
  <si>
    <t xml:space="preserve">QTDE REGISTRADA</t>
  </si>
  <si>
    <t xml:space="preserve">QTDE UTILIZADA</t>
  </si>
  <si>
    <t xml:space="preserve">VALOR REGISTRADO</t>
  </si>
  <si>
    <t xml:space="preserve">VALOR UTILIZADO</t>
  </si>
  <si>
    <t xml:space="preserve">Pregão 0537/2018</t>
  </si>
  <si>
    <t xml:space="preserve">CEPLAN NÃO UTILIZOU DEMANDAS</t>
  </si>
  <si>
    <t xml:space="preserve">Vigência da ata: 14/08/2018 a 14/09/2019</t>
  </si>
  <si>
    <t xml:space="preserve">Valor Total da Ata com Aditivo</t>
  </si>
  <si>
    <t xml:space="preserve">Valor Utilizado</t>
  </si>
  <si>
    <t xml:space="preserve">% Aditivos</t>
  </si>
  <si>
    <t xml:space="preserve">% Utilizado</t>
  </si>
  <si>
    <t xml:space="preserve">Resumo atualizado em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</si>
</sst>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@"/>
    <numFmt numFmtId="167" formatCode="&quot;R$ &quot;#,##0.00"/>
    <numFmt numFmtId="168" formatCode="0"/>
    <numFmt numFmtId="169" formatCode="#,##0"/>
    <numFmt numFmtId="170" formatCode="0.00"/>
    <numFmt numFmtId="171" formatCode="_-[$R$-416]\ * #,##0.00_-;\-[$R$-416]\ * #,##0.00_-;_-[$R$-416]\ * \-??_-;_-@_-"/>
    <numFmt numFmtId="172" formatCode="0%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b val="true"/>
      <sz val="12"/>
      <color rgb="FF222222"/>
      <name val="Arial"/>
      <family val="2"/>
      <charset val="1"/>
    </font>
    <font>
      <sz val="12"/>
      <color rgb="FF222222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E46C0A"/>
        <bgColor rgb="FFFF9900"/>
      </patternFill>
    </fill>
    <fill>
      <patternFill patternType="solid">
        <fgColor rgb="FFB7DEE8"/>
        <bgColor rgb="FFC6D9F1"/>
      </patternFill>
    </fill>
    <fill>
      <patternFill patternType="solid">
        <fgColor rgb="FF93CDDD"/>
        <bgColor rgb="FFB7DEE8"/>
      </patternFill>
    </fill>
    <fill>
      <patternFill patternType="solid">
        <fgColor rgb="FF984807"/>
        <bgColor rgb="FF993366"/>
      </patternFill>
    </fill>
    <fill>
      <patternFill patternType="solid">
        <fgColor rgb="FF92D050"/>
        <bgColor rgb="FFBFBFBF"/>
      </patternFill>
    </fill>
    <fill>
      <patternFill patternType="solid">
        <fgColor rgb="FF7F7F7F"/>
        <bgColor rgb="FF948A54"/>
      </patternFill>
    </fill>
    <fill>
      <patternFill patternType="solid">
        <fgColor rgb="FFBFBFBF"/>
        <bgColor rgb="FFCCC1DA"/>
      </patternFill>
    </fill>
    <fill>
      <patternFill patternType="solid">
        <fgColor rgb="FFE6B9B8"/>
        <bgColor rgb="FFCCC1DA"/>
      </patternFill>
    </fill>
    <fill>
      <patternFill patternType="solid">
        <fgColor rgb="FF00B0F0"/>
        <bgColor rgb="FF33CCCC"/>
      </patternFill>
    </fill>
    <fill>
      <patternFill patternType="solid">
        <fgColor rgb="FF558ED5"/>
        <bgColor rgb="FF31859C"/>
      </patternFill>
    </fill>
    <fill>
      <patternFill patternType="solid">
        <fgColor rgb="FFFF0000"/>
        <bgColor rgb="FF800000"/>
      </patternFill>
    </fill>
    <fill>
      <patternFill patternType="solid">
        <fgColor rgb="FFCCC1DA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200"/>
      </patternFill>
    </fill>
    <fill>
      <patternFill patternType="solid">
        <fgColor rgb="FF948A54"/>
        <bgColor rgb="FF7F7F7F"/>
      </patternFill>
    </fill>
    <fill>
      <patternFill patternType="solid">
        <fgColor rgb="FF31859C"/>
        <bgColor rgb="FF558ED5"/>
      </patternFill>
    </fill>
    <fill>
      <patternFill patternType="solid">
        <fgColor rgb="FF00B050"/>
        <bgColor rgb="FF008080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B7DEE8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center" vertical="center" textRotation="90" wrapText="false" indent="0" shrinkToFit="false"/>
      <protection locked="fals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9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12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5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1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8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1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1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0" fillId="21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1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6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14" fillId="6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4" fillId="6" borderId="1" xfId="19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BFBFBF"/>
      <rgbColor rgb="FF7F7F7F"/>
      <rgbColor rgb="FF9999FF"/>
      <rgbColor rgb="FF993366"/>
      <rgbColor rgb="FFFFFFCC"/>
      <rgbColor rgb="FFB7DEE8"/>
      <rgbColor rgb="FF660066"/>
      <rgbColor rgb="FFFF8080"/>
      <rgbColor rgb="FF0066CC"/>
      <rgbColor rgb="FFC6D9F1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C1DA"/>
      <rgbColor rgb="FFE6B9B8"/>
      <rgbColor rgb="FF3366FF"/>
      <rgbColor rgb="FF33CCCC"/>
      <rgbColor rgb="FF92D050"/>
      <rgbColor rgb="FFFFC000"/>
      <rgbColor rgb="FFFF9900"/>
      <rgbColor rgb="FFE46C0A"/>
      <rgbColor rgb="FF558ED5"/>
      <rgbColor rgb="FF948A54"/>
      <rgbColor rgb="FF003366"/>
      <rgbColor rgb="FF31859C"/>
      <rgbColor rgb="FF003300"/>
      <rgbColor rgb="FF333300"/>
      <rgbColor rgb="FF984807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1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3" ySplit="2" topLeftCell="D16" activePane="bottomRight" state="frozen"/>
      <selection pane="topLeft" activeCell="A1" activeCellId="0" sqref="A1"/>
      <selection pane="topRight" activeCell="D1" activeCellId="0" sqref="D1"/>
      <selection pane="bottomLeft" activeCell="A16" activeCellId="0" sqref="A16"/>
      <selection pane="bottomRight" activeCell="A1" activeCellId="0" sqref="A1"/>
    </sheetView>
  </sheetViews>
  <sheetFormatPr defaultRowHeight="20.2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false" hidden="false" outlineLevel="0" max="3" min="3" style="1" width="11.57"/>
    <col collapsed="false" customWidth="true" hidden="false" outlineLevel="0" max="4" min="4" style="2" width="112.42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4.43"/>
    <col collapsed="false" customWidth="true" hidden="false" outlineLevel="0" max="8" min="8" style="4" width="14.43"/>
    <col collapsed="false" customWidth="true" hidden="false" outlineLevel="0" max="9" min="9" style="4" width="17.58"/>
    <col collapsed="false" customWidth="true" hidden="false" outlineLevel="0" max="10" min="10" style="4" width="13.43"/>
    <col collapsed="false" customWidth="true" hidden="false" outlineLevel="0" max="11" min="11" style="4" width="9"/>
    <col collapsed="false" customWidth="true" hidden="false" outlineLevel="0" max="12" min="12" style="4" width="15.15"/>
    <col collapsed="false" customWidth="true" hidden="false" outlineLevel="0" max="14" min="13" style="4" width="9.42"/>
    <col collapsed="false" customWidth="true" hidden="false" outlineLevel="0" max="15" min="15" style="4" width="13.01"/>
    <col collapsed="false" customWidth="true" hidden="true" outlineLevel="0" max="16" min="16" style="5" width="6.71"/>
    <col collapsed="false" customWidth="true" hidden="true" outlineLevel="0" max="17" min="17" style="5" width="7.71"/>
    <col collapsed="false" customWidth="true" hidden="true" outlineLevel="0" max="18" min="18" style="5" width="8.71"/>
    <col collapsed="false" customWidth="true" hidden="true" outlineLevel="0" max="19" min="19" style="5" width="10.29"/>
    <col collapsed="false" customWidth="true" hidden="true" outlineLevel="0" max="20" min="20" style="5" width="8.86"/>
    <col collapsed="false" customWidth="true" hidden="true" outlineLevel="0" max="21" min="21" style="5" width="9.29"/>
    <col collapsed="false" customWidth="true" hidden="true" outlineLevel="0" max="23" min="22" style="5" width="6.71"/>
    <col collapsed="false" customWidth="true" hidden="true" outlineLevel="0" max="24" min="24" style="5" width="9.71"/>
    <col collapsed="false" customWidth="true" hidden="true" outlineLevel="0" max="34" min="25" style="5" width="6.86"/>
    <col collapsed="false" customWidth="true" hidden="false" outlineLevel="0" max="36" min="35" style="5" width="6.86"/>
    <col collapsed="false" customWidth="true" hidden="true" outlineLevel="0" max="38" min="37" style="5" width="6.86"/>
    <col collapsed="false" customWidth="true" hidden="true" outlineLevel="0" max="39" min="39" style="5" width="14.43"/>
    <col collapsed="false" customWidth="true" hidden="true" outlineLevel="0" max="40" min="40" style="5" width="10.85"/>
    <col collapsed="false" customWidth="false" hidden="false" outlineLevel="0" max="41" min="41" style="5" width="11.57"/>
    <col collapsed="false" customWidth="true" hidden="false" outlineLevel="0" max="42" min="42" style="6" width="11.71"/>
    <col collapsed="false" customWidth="true" hidden="false" outlineLevel="0" max="43" min="43" style="7" width="13.29"/>
    <col collapsed="false" customWidth="true" hidden="false" outlineLevel="0" max="44" min="44" style="7" width="14.86"/>
    <col collapsed="false" customWidth="true" hidden="false" outlineLevel="0" max="45" min="45" style="7" width="14.43"/>
    <col collapsed="false" customWidth="true" hidden="false" outlineLevel="0" max="46" min="46" style="7" width="16.14"/>
    <col collapsed="false" customWidth="true" hidden="false" outlineLevel="0" max="945" min="47" style="7" width="9.14"/>
    <col collapsed="false" customWidth="false" hidden="false" outlineLevel="0" max="1018" min="946" style="0" width="11.57"/>
    <col collapsed="false" customWidth="true" hidden="false" outlineLevel="0" max="1025" min="1019" style="0" width="8.67"/>
  </cols>
  <sheetData>
    <row r="1" customFormat="false" ht="45.75" hidden="false" customHeight="true" outlineLevel="0" collapsed="false">
      <c r="A1" s="8" t="s">
        <v>0</v>
      </c>
      <c r="B1" s="8"/>
      <c r="C1" s="8"/>
      <c r="D1" s="9" t="s">
        <v>1</v>
      </c>
      <c r="E1" s="8" t="s">
        <v>2</v>
      </c>
      <c r="F1" s="8"/>
      <c r="G1" s="8"/>
      <c r="H1" s="8"/>
      <c r="I1" s="10" t="s">
        <v>3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="36" customFormat="true" ht="183" hidden="false" customHeight="true" outlineLevel="0" collapsed="false">
      <c r="A2" s="12" t="s">
        <v>4</v>
      </c>
      <c r="B2" s="13" t="s">
        <v>5</v>
      </c>
      <c r="C2" s="13" t="s">
        <v>6</v>
      </c>
      <c r="D2" s="14" t="s">
        <v>7</v>
      </c>
      <c r="E2" s="15" t="s">
        <v>8</v>
      </c>
      <c r="F2" s="15" t="s">
        <v>9</v>
      </c>
      <c r="G2" s="15" t="s">
        <v>10</v>
      </c>
      <c r="H2" s="16" t="s">
        <v>11</v>
      </c>
      <c r="I2" s="16" t="s">
        <v>12</v>
      </c>
      <c r="J2" s="16" t="s">
        <v>13</v>
      </c>
      <c r="K2" s="17" t="s">
        <v>14</v>
      </c>
      <c r="L2" s="17" t="s">
        <v>15</v>
      </c>
      <c r="M2" s="17" t="s">
        <v>16</v>
      </c>
      <c r="N2" s="17" t="s">
        <v>17</v>
      </c>
      <c r="O2" s="18" t="s">
        <v>18</v>
      </c>
      <c r="P2" s="19" t="s">
        <v>19</v>
      </c>
      <c r="Q2" s="20" t="s">
        <v>20</v>
      </c>
      <c r="R2" s="21" t="s">
        <v>21</v>
      </c>
      <c r="S2" s="22" t="s">
        <v>22</v>
      </c>
      <c r="T2" s="23" t="s">
        <v>23</v>
      </c>
      <c r="U2" s="24" t="s">
        <v>24</v>
      </c>
      <c r="V2" s="25" t="s">
        <v>25</v>
      </c>
      <c r="W2" s="26" t="s">
        <v>26</v>
      </c>
      <c r="X2" s="27" t="s">
        <v>27</v>
      </c>
      <c r="Y2" s="27" t="s">
        <v>28</v>
      </c>
      <c r="Z2" s="27" t="s">
        <v>29</v>
      </c>
      <c r="AA2" s="27" t="s">
        <v>30</v>
      </c>
      <c r="AB2" s="27" t="s">
        <v>31</v>
      </c>
      <c r="AC2" s="27" t="s">
        <v>32</v>
      </c>
      <c r="AD2" s="27" t="s">
        <v>33</v>
      </c>
      <c r="AE2" s="27" t="s">
        <v>34</v>
      </c>
      <c r="AF2" s="27" t="s">
        <v>35</v>
      </c>
      <c r="AG2" s="27" t="s">
        <v>36</v>
      </c>
      <c r="AH2" s="27" t="s">
        <v>37</v>
      </c>
      <c r="AI2" s="28" t="s">
        <v>38</v>
      </c>
      <c r="AJ2" s="28" t="s">
        <v>39</v>
      </c>
      <c r="AK2" s="29" t="s">
        <v>40</v>
      </c>
      <c r="AL2" s="30" t="s">
        <v>41</v>
      </c>
      <c r="AM2" s="31" t="s">
        <v>42</v>
      </c>
      <c r="AN2" s="32" t="s">
        <v>43</v>
      </c>
      <c r="AO2" s="33" t="s">
        <v>44</v>
      </c>
      <c r="AP2" s="34" t="s">
        <v>45</v>
      </c>
      <c r="AQ2" s="35" t="s">
        <v>46</v>
      </c>
      <c r="AR2" s="35" t="s">
        <v>47</v>
      </c>
      <c r="AS2" s="35" t="s">
        <v>48</v>
      </c>
      <c r="AT2" s="35" t="s">
        <v>49</v>
      </c>
    </row>
    <row r="3" customFormat="false" ht="31.5" hidden="false" customHeight="true" outlineLevel="0" collapsed="false">
      <c r="A3" s="37" t="s">
        <v>50</v>
      </c>
      <c r="B3" s="38" t="n">
        <v>3</v>
      </c>
      <c r="C3" s="39" t="n">
        <v>14</v>
      </c>
      <c r="D3" s="40" t="s">
        <v>51</v>
      </c>
      <c r="E3" s="41" t="s">
        <v>52</v>
      </c>
      <c r="F3" s="42" t="s">
        <v>53</v>
      </c>
      <c r="G3" s="41" t="s">
        <v>54</v>
      </c>
      <c r="H3" s="41" t="s">
        <v>55</v>
      </c>
      <c r="I3" s="43" t="s">
        <v>56</v>
      </c>
      <c r="J3" s="41" t="n">
        <v>30</v>
      </c>
      <c r="K3" s="41" t="n">
        <v>30</v>
      </c>
      <c r="L3" s="44" t="n">
        <v>6.49</v>
      </c>
      <c r="M3" s="45" t="n">
        <f aca="false">AP3</f>
        <v>8</v>
      </c>
      <c r="N3" s="46" t="n">
        <f aca="false">M3-(SUM(AQ3:AT3))</f>
        <v>2</v>
      </c>
      <c r="O3" s="47" t="str">
        <f aca="false">IF(N3&lt;=0,"ATENÇÃO","OK")</f>
        <v>OK</v>
      </c>
      <c r="P3" s="48" t="n">
        <v>2</v>
      </c>
      <c r="Q3" s="49"/>
      <c r="R3" s="49"/>
      <c r="S3" s="49"/>
      <c r="T3" s="49"/>
      <c r="U3" s="49"/>
      <c r="V3" s="49"/>
      <c r="W3" s="50" t="n">
        <v>6</v>
      </c>
      <c r="X3" s="51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52" t="n">
        <f aca="false">SUM(P3:X3)+SUM(AI3:AM3)</f>
        <v>8</v>
      </c>
      <c r="AQ3" s="53" t="n">
        <v>0</v>
      </c>
      <c r="AR3" s="53" t="n">
        <v>0</v>
      </c>
      <c r="AS3" s="54" t="n">
        <v>6</v>
      </c>
      <c r="AT3" s="53" t="n">
        <v>0</v>
      </c>
    </row>
    <row r="4" customFormat="false" ht="32.25" hidden="false" customHeight="true" outlineLevel="0" collapsed="false">
      <c r="A4" s="37"/>
      <c r="B4" s="38"/>
      <c r="C4" s="55" t="n">
        <v>15</v>
      </c>
      <c r="D4" s="56" t="s">
        <v>57</v>
      </c>
      <c r="E4" s="57" t="s">
        <v>52</v>
      </c>
      <c r="F4" s="58" t="s">
        <v>53</v>
      </c>
      <c r="G4" s="57" t="s">
        <v>54</v>
      </c>
      <c r="H4" s="43" t="s">
        <v>55</v>
      </c>
      <c r="I4" s="43" t="s">
        <v>56</v>
      </c>
      <c r="J4" s="59" t="n">
        <v>30</v>
      </c>
      <c r="K4" s="59" t="n">
        <v>30</v>
      </c>
      <c r="L4" s="60" t="n">
        <v>8.51</v>
      </c>
      <c r="M4" s="61" t="n">
        <f aca="false">AP4</f>
        <v>20</v>
      </c>
      <c r="N4" s="62" t="n">
        <f aca="false">M4-(SUM(AQ4:AT4))</f>
        <v>2</v>
      </c>
      <c r="O4" s="47" t="str">
        <f aca="false">IF(N4&lt;=0,"ATENÇÃO","OK")</f>
        <v>OK</v>
      </c>
      <c r="P4" s="63" t="n">
        <v>2</v>
      </c>
      <c r="Q4" s="64"/>
      <c r="R4" s="64"/>
      <c r="S4" s="64"/>
      <c r="T4" s="64"/>
      <c r="U4" s="64"/>
      <c r="V4" s="64"/>
      <c r="W4" s="65" t="n">
        <v>18</v>
      </c>
      <c r="X4" s="66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7" t="n">
        <f aca="false">SUM(P4:X4)+SUM(AI4:AM4)</f>
        <v>20</v>
      </c>
      <c r="AQ4" s="68" t="n">
        <v>0</v>
      </c>
      <c r="AR4" s="68" t="n">
        <v>0</v>
      </c>
      <c r="AS4" s="69" t="n">
        <v>18</v>
      </c>
      <c r="AT4" s="68" t="n">
        <v>0</v>
      </c>
    </row>
    <row r="5" customFormat="false" ht="39.6" hidden="false" customHeight="true" outlineLevel="0" collapsed="false">
      <c r="A5" s="37"/>
      <c r="B5" s="38"/>
      <c r="C5" s="55" t="n">
        <v>16</v>
      </c>
      <c r="D5" s="56" t="s">
        <v>58</v>
      </c>
      <c r="E5" s="57" t="s">
        <v>52</v>
      </c>
      <c r="F5" s="58" t="s">
        <v>53</v>
      </c>
      <c r="G5" s="57" t="s">
        <v>59</v>
      </c>
      <c r="H5" s="43" t="s">
        <v>55</v>
      </c>
      <c r="I5" s="43" t="s">
        <v>56</v>
      </c>
      <c r="J5" s="59" t="n">
        <v>30</v>
      </c>
      <c r="K5" s="59" t="n">
        <v>30</v>
      </c>
      <c r="L5" s="60" t="n">
        <v>5.34</v>
      </c>
      <c r="M5" s="61" t="n">
        <f aca="false">AP5</f>
        <v>14</v>
      </c>
      <c r="N5" s="62" t="n">
        <f aca="false">M5-(SUM(AQ5:AT5))</f>
        <v>2</v>
      </c>
      <c r="O5" s="47" t="str">
        <f aca="false">IF(N5&lt;=0,"ATENÇÃO","OK")</f>
        <v>OK</v>
      </c>
      <c r="P5" s="63" t="n">
        <v>2</v>
      </c>
      <c r="Q5" s="64"/>
      <c r="R5" s="64"/>
      <c r="S5" s="64"/>
      <c r="T5" s="64"/>
      <c r="U5" s="64"/>
      <c r="V5" s="64"/>
      <c r="W5" s="65" t="n">
        <v>12</v>
      </c>
      <c r="X5" s="66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7" t="n">
        <f aca="false">SUM(P5:X5)+SUM(AI5:AM5)</f>
        <v>14</v>
      </c>
      <c r="AQ5" s="68" t="n">
        <v>0</v>
      </c>
      <c r="AR5" s="68" t="n">
        <v>0</v>
      </c>
      <c r="AS5" s="69" t="n">
        <v>12</v>
      </c>
      <c r="AT5" s="68" t="n">
        <v>0</v>
      </c>
    </row>
    <row r="6" customFormat="false" ht="35.45" hidden="false" customHeight="true" outlineLevel="0" collapsed="false">
      <c r="A6" s="37"/>
      <c r="B6" s="38"/>
      <c r="C6" s="55" t="n">
        <v>17</v>
      </c>
      <c r="D6" s="56" t="s">
        <v>60</v>
      </c>
      <c r="E6" s="57" t="s">
        <v>52</v>
      </c>
      <c r="F6" s="58" t="s">
        <v>53</v>
      </c>
      <c r="G6" s="57" t="s">
        <v>61</v>
      </c>
      <c r="H6" s="43" t="s">
        <v>55</v>
      </c>
      <c r="I6" s="43" t="s">
        <v>56</v>
      </c>
      <c r="J6" s="59" t="n">
        <v>30</v>
      </c>
      <c r="K6" s="59" t="n">
        <v>30</v>
      </c>
      <c r="L6" s="60" t="n">
        <v>4.54</v>
      </c>
      <c r="M6" s="61" t="n">
        <f aca="false">AP6</f>
        <v>14</v>
      </c>
      <c r="N6" s="62" t="n">
        <f aca="false">M6-(SUM(AQ6:AT6))</f>
        <v>2</v>
      </c>
      <c r="O6" s="47" t="str">
        <f aca="false">IF(N6&lt;=0,"ATENÇÃO","OK")</f>
        <v>OK</v>
      </c>
      <c r="P6" s="63" t="n">
        <v>2</v>
      </c>
      <c r="Q6" s="64"/>
      <c r="R6" s="64"/>
      <c r="S6" s="64"/>
      <c r="T6" s="64"/>
      <c r="U6" s="64"/>
      <c r="V6" s="64"/>
      <c r="W6" s="65" t="n">
        <v>12</v>
      </c>
      <c r="X6" s="66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7" t="n">
        <f aca="false">SUM(P6:X6)+SUM(AI6:AM6)</f>
        <v>14</v>
      </c>
      <c r="AQ6" s="68" t="n">
        <v>0</v>
      </c>
      <c r="AR6" s="68" t="n">
        <v>0</v>
      </c>
      <c r="AS6" s="69" t="n">
        <v>12</v>
      </c>
      <c r="AT6" s="68" t="n">
        <v>0</v>
      </c>
    </row>
    <row r="7" customFormat="false" ht="30" hidden="false" customHeight="false" outlineLevel="0" collapsed="false">
      <c r="A7" s="37"/>
      <c r="B7" s="38"/>
      <c r="C7" s="55" t="n">
        <v>18</v>
      </c>
      <c r="D7" s="56" t="s">
        <v>62</v>
      </c>
      <c r="E7" s="57" t="s">
        <v>52</v>
      </c>
      <c r="F7" s="58" t="s">
        <v>53</v>
      </c>
      <c r="G7" s="57" t="s">
        <v>61</v>
      </c>
      <c r="H7" s="43" t="s">
        <v>55</v>
      </c>
      <c r="I7" s="43" t="s">
        <v>56</v>
      </c>
      <c r="J7" s="59" t="n">
        <v>30</v>
      </c>
      <c r="K7" s="59" t="n">
        <v>30</v>
      </c>
      <c r="L7" s="60" t="n">
        <v>4.81</v>
      </c>
      <c r="M7" s="61" t="n">
        <f aca="false">AP7</f>
        <v>16</v>
      </c>
      <c r="N7" s="62" t="n">
        <f aca="false">M7-(SUM(AQ7:AT7))</f>
        <v>2</v>
      </c>
      <c r="O7" s="47" t="str">
        <f aca="false">IF(N7&lt;=0,"ATENÇÃO","OK")</f>
        <v>OK</v>
      </c>
      <c r="P7" s="63" t="n">
        <v>2</v>
      </c>
      <c r="Q7" s="64"/>
      <c r="R7" s="64"/>
      <c r="S7" s="64"/>
      <c r="T7" s="64"/>
      <c r="U7" s="64"/>
      <c r="V7" s="64"/>
      <c r="W7" s="65" t="n">
        <v>14</v>
      </c>
      <c r="X7" s="66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7" t="n">
        <f aca="false">SUM(P7:X7)+SUM(AI7:AM7)</f>
        <v>16</v>
      </c>
      <c r="AQ7" s="68" t="n">
        <v>0</v>
      </c>
      <c r="AR7" s="68" t="n">
        <v>0</v>
      </c>
      <c r="AS7" s="69" t="n">
        <v>14</v>
      </c>
      <c r="AT7" s="68" t="n">
        <v>0</v>
      </c>
    </row>
    <row r="8" customFormat="false" ht="30" hidden="false" customHeight="false" outlineLevel="0" collapsed="false">
      <c r="A8" s="37"/>
      <c r="B8" s="38"/>
      <c r="C8" s="55" t="n">
        <v>19</v>
      </c>
      <c r="D8" s="56" t="s">
        <v>63</v>
      </c>
      <c r="E8" s="57" t="s">
        <v>52</v>
      </c>
      <c r="F8" s="58" t="s">
        <v>53</v>
      </c>
      <c r="G8" s="57" t="s">
        <v>64</v>
      </c>
      <c r="H8" s="43" t="s">
        <v>55</v>
      </c>
      <c r="I8" s="43" t="s">
        <v>56</v>
      </c>
      <c r="J8" s="59" t="n">
        <v>30</v>
      </c>
      <c r="K8" s="59" t="n">
        <v>30</v>
      </c>
      <c r="L8" s="60" t="n">
        <v>16.78</v>
      </c>
      <c r="M8" s="61" t="n">
        <f aca="false">AP8</f>
        <v>14</v>
      </c>
      <c r="N8" s="62" t="n">
        <f aca="false">M8-(SUM(AQ8:AT8))</f>
        <v>2</v>
      </c>
      <c r="O8" s="47" t="str">
        <f aca="false">IF(N8&lt;=0,"ATENÇÃO","OK")</f>
        <v>OK</v>
      </c>
      <c r="P8" s="63" t="n">
        <v>2</v>
      </c>
      <c r="Q8" s="64"/>
      <c r="R8" s="64"/>
      <c r="S8" s="64"/>
      <c r="T8" s="64"/>
      <c r="U8" s="64"/>
      <c r="V8" s="64"/>
      <c r="W8" s="65" t="n">
        <v>12</v>
      </c>
      <c r="X8" s="66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7" t="n">
        <f aca="false">SUM(P8:X8)+SUM(AI8:AM8)</f>
        <v>14</v>
      </c>
      <c r="AQ8" s="68" t="n">
        <v>0</v>
      </c>
      <c r="AR8" s="68" t="n">
        <v>0</v>
      </c>
      <c r="AS8" s="69" t="n">
        <v>12</v>
      </c>
      <c r="AT8" s="68" t="n">
        <v>0</v>
      </c>
    </row>
    <row r="9" customFormat="false" ht="30.75" hidden="false" customHeight="false" outlineLevel="0" collapsed="false">
      <c r="A9" s="37"/>
      <c r="B9" s="38"/>
      <c r="C9" s="70" t="n">
        <v>20</v>
      </c>
      <c r="D9" s="56" t="s">
        <v>65</v>
      </c>
      <c r="E9" s="71" t="s">
        <v>52</v>
      </c>
      <c r="F9" s="72" t="s">
        <v>53</v>
      </c>
      <c r="G9" s="71" t="s">
        <v>64</v>
      </c>
      <c r="H9" s="59" t="s">
        <v>55</v>
      </c>
      <c r="I9" s="59" t="s">
        <v>56</v>
      </c>
      <c r="J9" s="59" t="n">
        <v>30</v>
      </c>
      <c r="K9" s="59" t="n">
        <v>30</v>
      </c>
      <c r="L9" s="60" t="n">
        <v>9.67</v>
      </c>
      <c r="M9" s="73" t="n">
        <f aca="false">AP9</f>
        <v>14</v>
      </c>
      <c r="N9" s="74" t="n">
        <f aca="false">M9-(SUM(AQ9:AT9))</f>
        <v>2</v>
      </c>
      <c r="O9" s="75" t="str">
        <f aca="false">IF(N9&lt;=0,"ATENÇÃO","OK")</f>
        <v>OK</v>
      </c>
      <c r="P9" s="63" t="n">
        <v>2</v>
      </c>
      <c r="Q9" s="64"/>
      <c r="R9" s="64"/>
      <c r="S9" s="64"/>
      <c r="T9" s="64"/>
      <c r="U9" s="64"/>
      <c r="V9" s="64"/>
      <c r="W9" s="65" t="n">
        <v>12</v>
      </c>
      <c r="X9" s="7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77" t="n">
        <f aca="false">SUM(P9:X9)+SUM(AI9:AM9)</f>
        <v>14</v>
      </c>
      <c r="AQ9" s="78" t="n">
        <v>0</v>
      </c>
      <c r="AR9" s="78" t="n">
        <v>0</v>
      </c>
      <c r="AS9" s="79" t="n">
        <v>12</v>
      </c>
      <c r="AT9" s="78" t="n">
        <v>0</v>
      </c>
    </row>
    <row r="10" customFormat="false" ht="28.7" hidden="false" customHeight="true" outlineLevel="0" collapsed="false">
      <c r="A10" s="80" t="s">
        <v>66</v>
      </c>
      <c r="B10" s="81" t="n">
        <v>6</v>
      </c>
      <c r="C10" s="82" t="n">
        <v>28</v>
      </c>
      <c r="D10" s="83" t="s">
        <v>67</v>
      </c>
      <c r="E10" s="84" t="s">
        <v>68</v>
      </c>
      <c r="F10" s="85" t="s">
        <v>69</v>
      </c>
      <c r="G10" s="84" t="s">
        <v>70</v>
      </c>
      <c r="H10" s="84" t="s">
        <v>55</v>
      </c>
      <c r="I10" s="86" t="s">
        <v>71</v>
      </c>
      <c r="J10" s="84" t="n">
        <v>30</v>
      </c>
      <c r="K10" s="84" t="n">
        <v>30</v>
      </c>
      <c r="L10" s="87" t="n">
        <v>49.49</v>
      </c>
      <c r="M10" s="45" t="n">
        <f aca="false">AP10</f>
        <v>20</v>
      </c>
      <c r="N10" s="88" t="n">
        <f aca="false">M10-(SUM(AQ10:AT10))</f>
        <v>0</v>
      </c>
      <c r="O10" s="89" t="str">
        <f aca="false">IF(N10&lt;=0,"ATENÇÃO","OK")</f>
        <v>ATENÇÃO</v>
      </c>
      <c r="P10" s="90"/>
      <c r="Q10" s="91"/>
      <c r="R10" s="92"/>
      <c r="S10" s="93"/>
      <c r="T10" s="90"/>
      <c r="U10" s="94" t="n">
        <v>20</v>
      </c>
      <c r="V10" s="90"/>
      <c r="W10" s="95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5"/>
      <c r="AK10" s="90"/>
      <c r="AL10" s="90"/>
      <c r="AM10" s="90"/>
      <c r="AN10" s="90"/>
      <c r="AO10" s="90"/>
      <c r="AP10" s="96" t="n">
        <f aca="false">SUM(P10:X10)+SUM(AI10:AM10)</f>
        <v>20</v>
      </c>
      <c r="AQ10" s="54" t="n">
        <v>20</v>
      </c>
      <c r="AR10" s="97" t="n">
        <v>0</v>
      </c>
      <c r="AS10" s="97" t="n">
        <v>0</v>
      </c>
      <c r="AT10" s="97" t="n">
        <v>0</v>
      </c>
    </row>
    <row r="11" customFormat="false" ht="30" hidden="false" customHeight="true" outlineLevel="0" collapsed="false">
      <c r="A11" s="80"/>
      <c r="B11" s="81"/>
      <c r="C11" s="98" t="n">
        <v>29</v>
      </c>
      <c r="D11" s="99" t="s">
        <v>72</v>
      </c>
      <c r="E11" s="100" t="s">
        <v>68</v>
      </c>
      <c r="F11" s="101" t="s">
        <v>69</v>
      </c>
      <c r="G11" s="100" t="s">
        <v>73</v>
      </c>
      <c r="H11" s="100" t="s">
        <v>55</v>
      </c>
      <c r="I11" s="102" t="s">
        <v>74</v>
      </c>
      <c r="J11" s="100" t="n">
        <v>30</v>
      </c>
      <c r="K11" s="100" t="n">
        <v>30</v>
      </c>
      <c r="L11" s="103" t="n">
        <v>182.72</v>
      </c>
      <c r="M11" s="61" t="n">
        <f aca="false">AP11</f>
        <v>3</v>
      </c>
      <c r="N11" s="62" t="n">
        <f aca="false">M11-(SUM(AQ11:AT11))</f>
        <v>0</v>
      </c>
      <c r="O11" s="47" t="str">
        <f aca="false">IF(N11&lt;=0,"ATENÇÃO","OK")</f>
        <v>ATENÇÃO</v>
      </c>
      <c r="P11" s="104"/>
      <c r="Q11" s="105"/>
      <c r="R11" s="106"/>
      <c r="S11" s="107"/>
      <c r="T11" s="104"/>
      <c r="U11" s="108" t="n">
        <v>3</v>
      </c>
      <c r="V11" s="104"/>
      <c r="W11" s="109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9"/>
      <c r="AK11" s="104"/>
      <c r="AL11" s="104"/>
      <c r="AM11" s="104"/>
      <c r="AN11" s="104"/>
      <c r="AO11" s="104"/>
      <c r="AP11" s="110" t="n">
        <f aca="false">SUM(P11:X11)+SUM(AI11:AM11)</f>
        <v>3</v>
      </c>
      <c r="AQ11" s="69" t="n">
        <v>3</v>
      </c>
      <c r="AR11" s="111" t="n">
        <v>0</v>
      </c>
      <c r="AS11" s="111" t="n">
        <v>0</v>
      </c>
      <c r="AT11" s="111" t="n">
        <v>0</v>
      </c>
    </row>
    <row r="12" customFormat="false" ht="60" hidden="false" customHeight="true" outlineLevel="0" collapsed="false">
      <c r="A12" s="80"/>
      <c r="B12" s="81"/>
      <c r="C12" s="112" t="n">
        <v>30</v>
      </c>
      <c r="D12" s="113" t="s">
        <v>75</v>
      </c>
      <c r="E12" s="114" t="s">
        <v>68</v>
      </c>
      <c r="F12" s="115" t="s">
        <v>69</v>
      </c>
      <c r="G12" s="114" t="s">
        <v>76</v>
      </c>
      <c r="H12" s="114" t="s">
        <v>77</v>
      </c>
      <c r="I12" s="116" t="s">
        <v>78</v>
      </c>
      <c r="J12" s="114" t="n">
        <v>30</v>
      </c>
      <c r="K12" s="114" t="n">
        <v>30</v>
      </c>
      <c r="L12" s="117" t="n">
        <v>36.49</v>
      </c>
      <c r="M12" s="118" t="n">
        <f aca="false">AP12</f>
        <v>4</v>
      </c>
      <c r="N12" s="119" t="n">
        <f aca="false">M12-(SUM(AQ12:AT12))</f>
        <v>0</v>
      </c>
      <c r="O12" s="75" t="str">
        <f aca="false">IF(N12&lt;=0,"ATENÇÃO","OK")</f>
        <v>ATENÇÃO</v>
      </c>
      <c r="P12" s="120"/>
      <c r="Q12" s="121"/>
      <c r="R12" s="122"/>
      <c r="S12" s="123"/>
      <c r="T12" s="120"/>
      <c r="U12" s="124" t="n">
        <v>4</v>
      </c>
      <c r="V12" s="120"/>
      <c r="W12" s="125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5"/>
      <c r="AK12" s="120"/>
      <c r="AL12" s="120"/>
      <c r="AM12" s="120"/>
      <c r="AN12" s="120"/>
      <c r="AO12" s="120"/>
      <c r="AP12" s="126" t="n">
        <f aca="false">SUM(P12:X12)+SUM(AI12:AM12)</f>
        <v>4</v>
      </c>
      <c r="AQ12" s="127" t="n">
        <v>4</v>
      </c>
      <c r="AR12" s="128" t="n">
        <v>0</v>
      </c>
      <c r="AS12" s="128" t="n">
        <v>0</v>
      </c>
      <c r="AT12" s="128" t="n">
        <v>0</v>
      </c>
    </row>
    <row r="13" customFormat="false" ht="53.25" hidden="false" customHeight="true" outlineLevel="0" collapsed="false">
      <c r="A13" s="129" t="s">
        <v>79</v>
      </c>
      <c r="B13" s="38" t="n">
        <v>7</v>
      </c>
      <c r="C13" s="39" t="n">
        <v>31</v>
      </c>
      <c r="D13" s="40" t="s">
        <v>80</v>
      </c>
      <c r="E13" s="41" t="s">
        <v>81</v>
      </c>
      <c r="F13" s="42" t="s">
        <v>82</v>
      </c>
      <c r="G13" s="41" t="s">
        <v>83</v>
      </c>
      <c r="H13" s="41" t="s">
        <v>55</v>
      </c>
      <c r="I13" s="41" t="s">
        <v>84</v>
      </c>
      <c r="J13" s="41" t="n">
        <v>30</v>
      </c>
      <c r="K13" s="41" t="n">
        <v>30</v>
      </c>
      <c r="L13" s="44" t="n">
        <v>15.26</v>
      </c>
      <c r="M13" s="45" t="n">
        <f aca="false">AP13</f>
        <v>30</v>
      </c>
      <c r="N13" s="88" t="n">
        <f aca="false">M13-(SUM(AQ13:AT13))</f>
        <v>18</v>
      </c>
      <c r="O13" s="89" t="str">
        <f aca="false">IF(N13&lt;=0,"ATENÇÃO","OK")</f>
        <v>OK</v>
      </c>
      <c r="P13" s="48" t="n">
        <v>2</v>
      </c>
      <c r="Q13" s="49"/>
      <c r="R13" s="130" t="n">
        <v>2</v>
      </c>
      <c r="S13" s="49"/>
      <c r="T13" s="49" t="n">
        <v>10</v>
      </c>
      <c r="U13" s="49"/>
      <c r="V13" s="49"/>
      <c r="W13" s="49"/>
      <c r="X13" s="131" t="n">
        <f aca="false">SUM(Y13:AF13)</f>
        <v>3</v>
      </c>
      <c r="Y13" s="49"/>
      <c r="Z13" s="49"/>
      <c r="AA13" s="132" t="n">
        <v>1</v>
      </c>
      <c r="AB13" s="49"/>
      <c r="AC13" s="49"/>
      <c r="AD13" s="49"/>
      <c r="AE13" s="49"/>
      <c r="AF13" s="132" t="n">
        <v>2</v>
      </c>
      <c r="AG13" s="49"/>
      <c r="AH13" s="49"/>
      <c r="AI13" s="133" t="n">
        <v>10</v>
      </c>
      <c r="AJ13" s="133" t="n">
        <v>3</v>
      </c>
      <c r="AK13" s="49"/>
      <c r="AL13" s="49"/>
      <c r="AM13" s="51"/>
      <c r="AN13" s="51"/>
      <c r="AO13" s="51"/>
      <c r="AP13" s="52" t="n">
        <f aca="false">SUM(P13:X13)+SUM(AI13:AM13)</f>
        <v>30</v>
      </c>
      <c r="AQ13" s="53" t="n">
        <v>0</v>
      </c>
      <c r="AR13" s="54" t="n">
        <v>2</v>
      </c>
      <c r="AS13" s="53" t="n">
        <v>0</v>
      </c>
      <c r="AT13" s="54" t="n">
        <v>10</v>
      </c>
    </row>
    <row r="14" customFormat="false" ht="172.5" hidden="false" customHeight="true" outlineLevel="0" collapsed="false">
      <c r="A14" s="129"/>
      <c r="B14" s="38"/>
      <c r="C14" s="55" t="n">
        <v>32</v>
      </c>
      <c r="D14" s="134" t="s">
        <v>85</v>
      </c>
      <c r="E14" s="57" t="s">
        <v>86</v>
      </c>
      <c r="F14" s="58" t="s">
        <v>87</v>
      </c>
      <c r="G14" s="57" t="s">
        <v>88</v>
      </c>
      <c r="H14" s="43" t="s">
        <v>89</v>
      </c>
      <c r="I14" s="43" t="s">
        <v>90</v>
      </c>
      <c r="J14" s="43" t="n">
        <v>30</v>
      </c>
      <c r="K14" s="43" t="n">
        <v>30</v>
      </c>
      <c r="L14" s="135" t="n">
        <v>10.76</v>
      </c>
      <c r="M14" s="61" t="n">
        <f aca="false">AP14</f>
        <v>25</v>
      </c>
      <c r="N14" s="62" t="n">
        <f aca="false">M14-(SUM(AQ14:AT14))</f>
        <v>0</v>
      </c>
      <c r="O14" s="47" t="str">
        <f aca="false">IF(N14&lt;=0,"ATENÇÃO","OK")</f>
        <v>ATENÇÃO</v>
      </c>
      <c r="P14" s="136"/>
      <c r="Q14" s="136"/>
      <c r="R14" s="66"/>
      <c r="S14" s="66"/>
      <c r="T14" s="136"/>
      <c r="U14" s="136"/>
      <c r="V14" s="136"/>
      <c r="W14" s="136"/>
      <c r="X14" s="6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7" t="n">
        <v>25</v>
      </c>
      <c r="AJ14" s="136"/>
      <c r="AK14" s="136"/>
      <c r="AL14" s="136"/>
      <c r="AM14" s="66"/>
      <c r="AN14" s="66"/>
      <c r="AO14" s="66"/>
      <c r="AP14" s="67" t="n">
        <f aca="false">SUM(P14:X14)+SUM(AI14:AM14)</f>
        <v>25</v>
      </c>
      <c r="AQ14" s="68" t="n">
        <v>0</v>
      </c>
      <c r="AR14" s="68" t="n">
        <v>0</v>
      </c>
      <c r="AS14" s="68" t="n">
        <v>0</v>
      </c>
      <c r="AT14" s="69" t="n">
        <v>25</v>
      </c>
    </row>
    <row r="15" customFormat="false" ht="68.1" hidden="false" customHeight="true" outlineLevel="0" collapsed="false">
      <c r="A15" s="129"/>
      <c r="B15" s="38"/>
      <c r="C15" s="55" t="n">
        <v>33</v>
      </c>
      <c r="D15" s="138" t="s">
        <v>91</v>
      </c>
      <c r="E15" s="139" t="s">
        <v>92</v>
      </c>
      <c r="F15" s="140" t="s">
        <v>93</v>
      </c>
      <c r="G15" s="139" t="s">
        <v>94</v>
      </c>
      <c r="H15" s="139" t="s">
        <v>55</v>
      </c>
      <c r="I15" s="43" t="s">
        <v>95</v>
      </c>
      <c r="J15" s="139" t="n">
        <v>30</v>
      </c>
      <c r="K15" s="139" t="n">
        <v>30</v>
      </c>
      <c r="L15" s="141" t="n">
        <v>51.51</v>
      </c>
      <c r="M15" s="61" t="n">
        <f aca="false">AP15</f>
        <v>5</v>
      </c>
      <c r="N15" s="62" t="n">
        <f aca="false">M15-(SUM(AQ15:AT15))</f>
        <v>0</v>
      </c>
      <c r="O15" s="47" t="str">
        <f aca="false">IF(N15&lt;=0,"ATENÇÃO","OK")</f>
        <v>ATENÇÃO</v>
      </c>
      <c r="P15" s="142"/>
      <c r="Q15" s="143"/>
      <c r="R15" s="144"/>
      <c r="S15" s="144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5" t="n">
        <v>5</v>
      </c>
      <c r="AJ15" s="139"/>
      <c r="AK15" s="139"/>
      <c r="AL15" s="139"/>
      <c r="AM15" s="139"/>
      <c r="AN15" s="139"/>
      <c r="AO15" s="139"/>
      <c r="AP15" s="67" t="n">
        <f aca="false">SUM(P15:X15)+SUM(AI15:AM15)</f>
        <v>5</v>
      </c>
      <c r="AQ15" s="68" t="n">
        <v>0</v>
      </c>
      <c r="AR15" s="68" t="n">
        <v>0</v>
      </c>
      <c r="AS15" s="68" t="n">
        <v>0</v>
      </c>
      <c r="AT15" s="69" t="n">
        <v>5</v>
      </c>
    </row>
    <row r="16" customFormat="false" ht="111.75" hidden="false" customHeight="true" outlineLevel="0" collapsed="false">
      <c r="A16" s="129"/>
      <c r="B16" s="38"/>
      <c r="C16" s="70" t="n">
        <v>34</v>
      </c>
      <c r="D16" s="146" t="s">
        <v>96</v>
      </c>
      <c r="E16" s="147" t="s">
        <v>81</v>
      </c>
      <c r="F16" s="148" t="s">
        <v>82</v>
      </c>
      <c r="G16" s="59" t="s">
        <v>97</v>
      </c>
      <c r="H16" s="147" t="s">
        <v>98</v>
      </c>
      <c r="I16" s="59" t="s">
        <v>99</v>
      </c>
      <c r="J16" s="147" t="n">
        <v>30</v>
      </c>
      <c r="K16" s="147" t="n">
        <v>30</v>
      </c>
      <c r="L16" s="149" t="n">
        <v>74.07</v>
      </c>
      <c r="M16" s="73" t="n">
        <f aca="false">AP16</f>
        <v>3</v>
      </c>
      <c r="N16" s="150" t="n">
        <f aca="false">M16-(SUM(AQ16:AT16))</f>
        <v>0</v>
      </c>
      <c r="O16" s="75" t="str">
        <f aca="false">IF(N16&lt;=0,"ATENÇÃO","OK")</f>
        <v>ATENÇÃO</v>
      </c>
      <c r="P16" s="151"/>
      <c r="Q16" s="152"/>
      <c r="R16" s="153"/>
      <c r="S16" s="153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4" t="n">
        <v>3</v>
      </c>
      <c r="AJ16" s="147"/>
      <c r="AK16" s="147"/>
      <c r="AL16" s="147"/>
      <c r="AM16" s="151"/>
      <c r="AN16" s="151"/>
      <c r="AO16" s="151"/>
      <c r="AP16" s="77" t="n">
        <f aca="false">SUM(P16:X16)+SUM(AI16:AM16)</f>
        <v>3</v>
      </c>
      <c r="AQ16" s="78" t="n">
        <v>0</v>
      </c>
      <c r="AR16" s="78" t="n">
        <v>0</v>
      </c>
      <c r="AS16" s="78" t="n">
        <v>0</v>
      </c>
      <c r="AT16" s="79" t="n">
        <v>3</v>
      </c>
    </row>
    <row r="17" customFormat="false" ht="54" hidden="false" customHeight="true" outlineLevel="0" collapsed="false">
      <c r="A17" s="155" t="s">
        <v>66</v>
      </c>
      <c r="B17" s="156" t="n">
        <v>8</v>
      </c>
      <c r="C17" s="82" t="n">
        <v>35</v>
      </c>
      <c r="D17" s="157" t="s">
        <v>100</v>
      </c>
      <c r="E17" s="84" t="s">
        <v>101</v>
      </c>
      <c r="F17" s="85" t="s">
        <v>102</v>
      </c>
      <c r="G17" s="84" t="s">
        <v>103</v>
      </c>
      <c r="H17" s="84" t="s">
        <v>104</v>
      </c>
      <c r="I17" s="86" t="s">
        <v>105</v>
      </c>
      <c r="J17" s="84" t="n">
        <v>30</v>
      </c>
      <c r="K17" s="84" t="n">
        <v>30</v>
      </c>
      <c r="L17" s="87" t="n">
        <v>1315.12</v>
      </c>
      <c r="M17" s="158" t="n">
        <f aca="false">AP17</f>
        <v>1</v>
      </c>
      <c r="N17" s="88" t="n">
        <f aca="false">M17-(SUM(AQ17:AT17))</f>
        <v>0</v>
      </c>
      <c r="O17" s="89" t="str">
        <f aca="false">IF(N17&lt;=0,"ATENÇÃO","OK")</f>
        <v>ATENÇÃO</v>
      </c>
      <c r="P17" s="90"/>
      <c r="Q17" s="91"/>
      <c r="R17" s="92"/>
      <c r="S17" s="93"/>
      <c r="T17" s="90"/>
      <c r="U17" s="94" t="n">
        <v>1</v>
      </c>
      <c r="V17" s="90"/>
      <c r="W17" s="95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5"/>
      <c r="AK17" s="90"/>
      <c r="AL17" s="90"/>
      <c r="AM17" s="90"/>
      <c r="AN17" s="90"/>
      <c r="AO17" s="90"/>
      <c r="AP17" s="96" t="n">
        <f aca="false">SUM(P17:X17)+SUM(AI17:AM17)</f>
        <v>1</v>
      </c>
      <c r="AQ17" s="54" t="n">
        <v>1</v>
      </c>
      <c r="AR17" s="97" t="n">
        <v>0</v>
      </c>
      <c r="AS17" s="97" t="n">
        <v>0</v>
      </c>
      <c r="AT17" s="97" t="n">
        <v>0</v>
      </c>
    </row>
    <row r="18" customFormat="false" ht="43.5" hidden="false" customHeight="true" outlineLevel="0" collapsed="false">
      <c r="A18" s="155"/>
      <c r="B18" s="156"/>
      <c r="C18" s="98" t="n">
        <v>36</v>
      </c>
      <c r="D18" s="159" t="s">
        <v>106</v>
      </c>
      <c r="E18" s="100" t="s">
        <v>101</v>
      </c>
      <c r="F18" s="101" t="s">
        <v>102</v>
      </c>
      <c r="G18" s="100" t="s">
        <v>107</v>
      </c>
      <c r="H18" s="100" t="s">
        <v>77</v>
      </c>
      <c r="I18" s="102" t="s">
        <v>108</v>
      </c>
      <c r="J18" s="100" t="n">
        <v>30</v>
      </c>
      <c r="K18" s="100" t="n">
        <v>30</v>
      </c>
      <c r="L18" s="103" t="n">
        <v>114.72</v>
      </c>
      <c r="M18" s="61" t="n">
        <f aca="false">AP18</f>
        <v>4</v>
      </c>
      <c r="N18" s="62" t="n">
        <f aca="false">M18-(SUM(AQ18:AT18))</f>
        <v>0</v>
      </c>
      <c r="O18" s="47" t="str">
        <f aca="false">IF(N18&lt;=0,"ATENÇÃO","OK")</f>
        <v>ATENÇÃO</v>
      </c>
      <c r="P18" s="104"/>
      <c r="Q18" s="105"/>
      <c r="R18" s="106"/>
      <c r="S18" s="107"/>
      <c r="T18" s="104"/>
      <c r="U18" s="108" t="n">
        <v>4</v>
      </c>
      <c r="V18" s="104"/>
      <c r="W18" s="109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9"/>
      <c r="AK18" s="104"/>
      <c r="AL18" s="104"/>
      <c r="AM18" s="104"/>
      <c r="AN18" s="104"/>
      <c r="AO18" s="104"/>
      <c r="AP18" s="110" t="n">
        <f aca="false">SUM(P18:X18)+SUM(AI18:AM18)</f>
        <v>4</v>
      </c>
      <c r="AQ18" s="69" t="n">
        <v>4</v>
      </c>
      <c r="AR18" s="111" t="n">
        <v>0</v>
      </c>
      <c r="AS18" s="111" t="n">
        <v>0</v>
      </c>
      <c r="AT18" s="111" t="n">
        <v>0</v>
      </c>
    </row>
  </sheetData>
  <autoFilter ref="B2:AP2"/>
  <mergeCells count="12">
    <mergeCell ref="A1:C1"/>
    <mergeCell ref="E1:H1"/>
    <mergeCell ref="I1:S1"/>
    <mergeCell ref="T1:AP1"/>
    <mergeCell ref="A3:A9"/>
    <mergeCell ref="B3:B9"/>
    <mergeCell ref="A10:A12"/>
    <mergeCell ref="B10:B12"/>
    <mergeCell ref="A13:A16"/>
    <mergeCell ref="B13:B16"/>
    <mergeCell ref="A17:A18"/>
    <mergeCell ref="B17:B18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2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AT25" activeCellId="0" sqref="AT25"/>
    </sheetView>
  </sheetViews>
  <sheetFormatPr defaultRowHeight="12.75" zeroHeight="false" outlineLevelRow="0" outlineLevelCol="0"/>
  <cols>
    <col collapsed="false" customWidth="true" hidden="false" outlineLevel="0" max="1" min="1" style="0" width="9.14"/>
    <col collapsed="false" customWidth="true" hidden="false" outlineLevel="0" max="3" min="2" style="0" width="8.67"/>
    <col collapsed="false" customWidth="true" hidden="false" outlineLevel="0" max="4" min="4" style="0" width="33.71"/>
    <col collapsed="false" customWidth="true" hidden="false" outlineLevel="0" max="7" min="5" style="0" width="8.67"/>
    <col collapsed="false" customWidth="true" hidden="false" outlineLevel="0" max="8" min="8" style="0" width="10"/>
    <col collapsed="false" customWidth="true" hidden="false" outlineLevel="0" max="9" min="9" style="0" width="10.29"/>
    <col collapsed="false" customWidth="true" hidden="false" outlineLevel="0" max="10" min="10" style="0" width="11.29"/>
    <col collapsed="false" customWidth="true" hidden="false" outlineLevel="0" max="11" min="11" style="0" width="8.67"/>
    <col collapsed="false" customWidth="true" hidden="false" outlineLevel="0" max="12" min="12" style="0" width="15.86"/>
    <col collapsed="false" customWidth="true" hidden="false" outlineLevel="0" max="15" min="13" style="0" width="8.67"/>
    <col collapsed="false" customWidth="false" hidden="true" outlineLevel="0" max="36" min="16" style="0" width="11.52"/>
    <col collapsed="false" customWidth="true" hidden="false" outlineLevel="0" max="39" min="37" style="0" width="8.67"/>
    <col collapsed="false" customWidth="true" hidden="false" outlineLevel="0" max="40" min="40" style="0" width="7.15"/>
    <col collapsed="false" customWidth="true" hidden="false" outlineLevel="0" max="42" min="41" style="0" width="8.67"/>
    <col collapsed="false" customWidth="true" hidden="false" outlineLevel="0" max="43" min="43" style="0" width="12.29"/>
    <col collapsed="false" customWidth="true" hidden="false" outlineLevel="0" max="44" min="44" style="0" width="12.14"/>
    <col collapsed="false" customWidth="true" hidden="false" outlineLevel="0" max="45" min="45" style="0" width="11.86"/>
    <col collapsed="false" customWidth="true" hidden="false" outlineLevel="0" max="46" min="46" style="0" width="13.43"/>
    <col collapsed="false" customWidth="true" hidden="false" outlineLevel="0" max="47" min="47" style="0" width="11.71"/>
    <col collapsed="false" customWidth="true" hidden="false" outlineLevel="0" max="48" min="48" style="0" width="10.99"/>
    <col collapsed="false" customWidth="true" hidden="false" outlineLevel="0" max="1025" min="49" style="0" width="8.67"/>
  </cols>
  <sheetData>
    <row r="1" customFormat="false" ht="84.75" hidden="false" customHeight="true" outlineLevel="0" collapsed="false">
      <c r="A1" s="8" t="s">
        <v>0</v>
      </c>
      <c r="B1" s="8"/>
      <c r="C1" s="8"/>
      <c r="D1" s="9" t="s">
        <v>1</v>
      </c>
      <c r="E1" s="8" t="s">
        <v>2</v>
      </c>
      <c r="F1" s="8"/>
      <c r="G1" s="8"/>
      <c r="H1" s="8"/>
      <c r="I1" s="10" t="s">
        <v>3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7"/>
      <c r="AR1" s="7"/>
      <c r="AS1" s="7"/>
      <c r="AT1" s="7"/>
    </row>
    <row r="2" customFormat="false" ht="148.5" hidden="false" customHeight="true" outlineLevel="0" collapsed="false">
      <c r="A2" s="12" t="s">
        <v>4</v>
      </c>
      <c r="B2" s="13" t="s">
        <v>5</v>
      </c>
      <c r="C2" s="13" t="s">
        <v>6</v>
      </c>
      <c r="D2" s="14" t="s">
        <v>7</v>
      </c>
      <c r="E2" s="15" t="s">
        <v>8</v>
      </c>
      <c r="F2" s="15" t="s">
        <v>9</v>
      </c>
      <c r="G2" s="15" t="s">
        <v>10</v>
      </c>
      <c r="H2" s="16" t="s">
        <v>11</v>
      </c>
      <c r="I2" s="16" t="s">
        <v>12</v>
      </c>
      <c r="J2" s="16" t="s">
        <v>13</v>
      </c>
      <c r="K2" s="17" t="s">
        <v>14</v>
      </c>
      <c r="L2" s="17" t="s">
        <v>15</v>
      </c>
      <c r="M2" s="17" t="s">
        <v>109</v>
      </c>
      <c r="N2" s="17" t="s">
        <v>110</v>
      </c>
      <c r="O2" s="17" t="s">
        <v>17</v>
      </c>
      <c r="P2" s="19" t="s">
        <v>19</v>
      </c>
      <c r="Q2" s="20" t="s">
        <v>20</v>
      </c>
      <c r="R2" s="21" t="s">
        <v>21</v>
      </c>
      <c r="S2" s="22" t="s">
        <v>22</v>
      </c>
      <c r="T2" s="23" t="s">
        <v>23</v>
      </c>
      <c r="U2" s="24" t="s">
        <v>24</v>
      </c>
      <c r="V2" s="25" t="s">
        <v>25</v>
      </c>
      <c r="W2" s="26" t="s">
        <v>26</v>
      </c>
      <c r="X2" s="27" t="s">
        <v>27</v>
      </c>
      <c r="Y2" s="27" t="s">
        <v>28</v>
      </c>
      <c r="Z2" s="27" t="s">
        <v>29</v>
      </c>
      <c r="AA2" s="27" t="s">
        <v>30</v>
      </c>
      <c r="AB2" s="27" t="s">
        <v>31</v>
      </c>
      <c r="AC2" s="27" t="s">
        <v>32</v>
      </c>
      <c r="AD2" s="27" t="s">
        <v>33</v>
      </c>
      <c r="AE2" s="27" t="s">
        <v>34</v>
      </c>
      <c r="AF2" s="27" t="s">
        <v>35</v>
      </c>
      <c r="AG2" s="27" t="s">
        <v>36</v>
      </c>
      <c r="AH2" s="27" t="s">
        <v>37</v>
      </c>
      <c r="AI2" s="28" t="s">
        <v>38</v>
      </c>
      <c r="AJ2" s="28" t="s">
        <v>39</v>
      </c>
      <c r="AK2" s="29" t="s">
        <v>40</v>
      </c>
      <c r="AL2" s="30" t="s">
        <v>41</v>
      </c>
      <c r="AM2" s="31" t="s">
        <v>42</v>
      </c>
      <c r="AN2" s="32" t="s">
        <v>43</v>
      </c>
      <c r="AO2" s="33" t="s">
        <v>44</v>
      </c>
      <c r="AP2" s="34" t="s">
        <v>45</v>
      </c>
      <c r="AQ2" s="35" t="s">
        <v>46</v>
      </c>
      <c r="AR2" s="35" t="s">
        <v>47</v>
      </c>
      <c r="AS2" s="35" t="s">
        <v>48</v>
      </c>
      <c r="AT2" s="35" t="s">
        <v>49</v>
      </c>
      <c r="AU2" s="160" t="s">
        <v>111</v>
      </c>
      <c r="AV2" s="160" t="s">
        <v>112</v>
      </c>
    </row>
    <row r="3" customFormat="false" ht="76.5" hidden="false" customHeight="false" outlineLevel="0" collapsed="false">
      <c r="A3" s="37" t="s">
        <v>50</v>
      </c>
      <c r="B3" s="38" t="n">
        <v>3</v>
      </c>
      <c r="C3" s="39" t="n">
        <v>14</v>
      </c>
      <c r="D3" s="40" t="s">
        <v>51</v>
      </c>
      <c r="E3" s="41" t="s">
        <v>52</v>
      </c>
      <c r="F3" s="42" t="s">
        <v>53</v>
      </c>
      <c r="G3" s="41" t="s">
        <v>54</v>
      </c>
      <c r="H3" s="41" t="s">
        <v>55</v>
      </c>
      <c r="I3" s="43" t="s">
        <v>56</v>
      </c>
      <c r="J3" s="41" t="n">
        <v>30</v>
      </c>
      <c r="K3" s="41" t="n">
        <v>30</v>
      </c>
      <c r="L3" s="44" t="n">
        <v>6.49</v>
      </c>
      <c r="M3" s="45" t="n">
        <f aca="false">AP3</f>
        <v>8</v>
      </c>
      <c r="N3" s="45" t="n">
        <f aca="false">M3-O3</f>
        <v>6</v>
      </c>
      <c r="O3" s="46" t="n">
        <f aca="false">M3-(SUM(AQ3:AT3))</f>
        <v>2</v>
      </c>
      <c r="P3" s="48" t="n">
        <v>2</v>
      </c>
      <c r="Q3" s="49"/>
      <c r="R3" s="49"/>
      <c r="S3" s="49"/>
      <c r="T3" s="49"/>
      <c r="U3" s="49"/>
      <c r="V3" s="49"/>
      <c r="W3" s="50" t="n">
        <v>6</v>
      </c>
      <c r="X3" s="51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52" t="n">
        <f aca="false">SUM(P3:X3)+SUM(AI3:AM3)</f>
        <v>8</v>
      </c>
      <c r="AQ3" s="53" t="n">
        <v>0</v>
      </c>
      <c r="AR3" s="53" t="n">
        <v>0</v>
      </c>
      <c r="AS3" s="54" t="n">
        <v>6</v>
      </c>
      <c r="AT3" s="53" t="n">
        <v>0</v>
      </c>
      <c r="AU3" s="161" t="n">
        <f aca="false">L3*M3</f>
        <v>51.92</v>
      </c>
      <c r="AV3" s="161" t="n">
        <f aca="false">N3*L3</f>
        <v>38.94</v>
      </c>
    </row>
    <row r="4" customFormat="false" ht="76.5" hidden="false" customHeight="false" outlineLevel="0" collapsed="false">
      <c r="A4" s="37"/>
      <c r="B4" s="38"/>
      <c r="C4" s="55" t="n">
        <v>15</v>
      </c>
      <c r="D4" s="56" t="s">
        <v>57</v>
      </c>
      <c r="E4" s="57" t="s">
        <v>52</v>
      </c>
      <c r="F4" s="58" t="s">
        <v>53</v>
      </c>
      <c r="G4" s="57" t="s">
        <v>54</v>
      </c>
      <c r="H4" s="43" t="s">
        <v>55</v>
      </c>
      <c r="I4" s="43" t="s">
        <v>56</v>
      </c>
      <c r="J4" s="59" t="n">
        <v>30</v>
      </c>
      <c r="K4" s="59" t="n">
        <v>30</v>
      </c>
      <c r="L4" s="60" t="n">
        <v>8.51</v>
      </c>
      <c r="M4" s="61" t="n">
        <f aca="false">AP4</f>
        <v>20</v>
      </c>
      <c r="N4" s="162" t="n">
        <f aca="false">M4-O4</f>
        <v>18</v>
      </c>
      <c r="O4" s="62" t="n">
        <f aca="false">M4-(SUM(AQ4:AT4))</f>
        <v>2</v>
      </c>
      <c r="P4" s="63" t="n">
        <v>2</v>
      </c>
      <c r="Q4" s="64"/>
      <c r="R4" s="64"/>
      <c r="S4" s="64"/>
      <c r="T4" s="64"/>
      <c r="U4" s="64"/>
      <c r="V4" s="64"/>
      <c r="W4" s="65" t="n">
        <v>18</v>
      </c>
      <c r="X4" s="66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7" t="n">
        <f aca="false">SUM(P4:X4)+SUM(AI4:AM4)</f>
        <v>20</v>
      </c>
      <c r="AQ4" s="68" t="n">
        <v>0</v>
      </c>
      <c r="AR4" s="68" t="n">
        <v>0</v>
      </c>
      <c r="AS4" s="69" t="n">
        <v>18</v>
      </c>
      <c r="AT4" s="68" t="n">
        <v>0</v>
      </c>
      <c r="AU4" s="163" t="n">
        <f aca="false">L4*M4</f>
        <v>170.2</v>
      </c>
      <c r="AV4" s="163" t="n">
        <f aca="false">N4*L4</f>
        <v>153.18</v>
      </c>
    </row>
    <row r="5" customFormat="false" ht="76.5" hidden="false" customHeight="false" outlineLevel="0" collapsed="false">
      <c r="A5" s="37"/>
      <c r="B5" s="38"/>
      <c r="C5" s="55" t="n">
        <v>16</v>
      </c>
      <c r="D5" s="56" t="s">
        <v>58</v>
      </c>
      <c r="E5" s="57" t="s">
        <v>52</v>
      </c>
      <c r="F5" s="58" t="s">
        <v>53</v>
      </c>
      <c r="G5" s="57" t="s">
        <v>59</v>
      </c>
      <c r="H5" s="43" t="s">
        <v>55</v>
      </c>
      <c r="I5" s="43" t="s">
        <v>56</v>
      </c>
      <c r="J5" s="59" t="n">
        <v>30</v>
      </c>
      <c r="K5" s="59" t="n">
        <v>30</v>
      </c>
      <c r="L5" s="60" t="n">
        <v>5.34</v>
      </c>
      <c r="M5" s="61" t="n">
        <f aca="false">AP5</f>
        <v>14</v>
      </c>
      <c r="N5" s="61" t="n">
        <f aca="false">M5-O5</f>
        <v>12</v>
      </c>
      <c r="O5" s="62" t="n">
        <f aca="false">M5-(SUM(AQ5:AT5))</f>
        <v>2</v>
      </c>
      <c r="P5" s="63" t="n">
        <v>2</v>
      </c>
      <c r="Q5" s="64"/>
      <c r="R5" s="64"/>
      <c r="S5" s="64"/>
      <c r="T5" s="64"/>
      <c r="U5" s="64"/>
      <c r="V5" s="64"/>
      <c r="W5" s="65" t="n">
        <v>12</v>
      </c>
      <c r="X5" s="66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7" t="n">
        <f aca="false">SUM(P5:X5)+SUM(AI5:AM5)</f>
        <v>14</v>
      </c>
      <c r="AQ5" s="68" t="n">
        <v>0</v>
      </c>
      <c r="AR5" s="68" t="n">
        <v>0</v>
      </c>
      <c r="AS5" s="69" t="n">
        <v>12</v>
      </c>
      <c r="AT5" s="68" t="n">
        <v>0</v>
      </c>
      <c r="AU5" s="163" t="n">
        <f aca="false">L5*M5</f>
        <v>74.76</v>
      </c>
      <c r="AV5" s="163" t="n">
        <f aca="false">N5*L5</f>
        <v>64.08</v>
      </c>
    </row>
    <row r="6" customFormat="false" ht="61.5" hidden="false" customHeight="false" outlineLevel="0" collapsed="false">
      <c r="A6" s="37"/>
      <c r="B6" s="38"/>
      <c r="C6" s="55" t="n">
        <v>17</v>
      </c>
      <c r="D6" s="56" t="s">
        <v>60</v>
      </c>
      <c r="E6" s="57" t="s">
        <v>52</v>
      </c>
      <c r="F6" s="58" t="s">
        <v>53</v>
      </c>
      <c r="G6" s="57" t="s">
        <v>61</v>
      </c>
      <c r="H6" s="43" t="s">
        <v>55</v>
      </c>
      <c r="I6" s="43" t="s">
        <v>56</v>
      </c>
      <c r="J6" s="59" t="n">
        <v>30</v>
      </c>
      <c r="K6" s="59" t="n">
        <v>30</v>
      </c>
      <c r="L6" s="60" t="n">
        <v>4.54</v>
      </c>
      <c r="M6" s="61" t="n">
        <f aca="false">AP6</f>
        <v>14</v>
      </c>
      <c r="N6" s="73" t="n">
        <f aca="false">M6-O6</f>
        <v>12</v>
      </c>
      <c r="O6" s="62" t="n">
        <f aca="false">M6-(SUM(AQ6:AT6))</f>
        <v>2</v>
      </c>
      <c r="P6" s="63" t="n">
        <v>2</v>
      </c>
      <c r="Q6" s="64"/>
      <c r="R6" s="64"/>
      <c r="S6" s="64"/>
      <c r="T6" s="64"/>
      <c r="U6" s="64"/>
      <c r="V6" s="64"/>
      <c r="W6" s="65" t="n">
        <v>12</v>
      </c>
      <c r="X6" s="66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7" t="n">
        <f aca="false">SUM(P6:X6)+SUM(AI6:AM6)</f>
        <v>14</v>
      </c>
      <c r="AQ6" s="68" t="n">
        <v>0</v>
      </c>
      <c r="AR6" s="68" t="n">
        <v>0</v>
      </c>
      <c r="AS6" s="69" t="n">
        <v>12</v>
      </c>
      <c r="AT6" s="68" t="n">
        <v>0</v>
      </c>
      <c r="AU6" s="163" t="n">
        <f aca="false">L6*M6</f>
        <v>63.56</v>
      </c>
      <c r="AV6" s="163" t="n">
        <f aca="false">N6*L6</f>
        <v>54.48</v>
      </c>
    </row>
    <row r="7" customFormat="false" ht="61.5" hidden="false" customHeight="false" outlineLevel="0" collapsed="false">
      <c r="A7" s="37"/>
      <c r="B7" s="38"/>
      <c r="C7" s="55" t="n">
        <v>18</v>
      </c>
      <c r="D7" s="56" t="s">
        <v>62</v>
      </c>
      <c r="E7" s="57" t="s">
        <v>52</v>
      </c>
      <c r="F7" s="58" t="s">
        <v>53</v>
      </c>
      <c r="G7" s="57" t="s">
        <v>61</v>
      </c>
      <c r="H7" s="43" t="s">
        <v>55</v>
      </c>
      <c r="I7" s="43" t="s">
        <v>56</v>
      </c>
      <c r="J7" s="59" t="n">
        <v>30</v>
      </c>
      <c r="K7" s="59" t="n">
        <v>30</v>
      </c>
      <c r="L7" s="60" t="n">
        <v>4.81</v>
      </c>
      <c r="M7" s="61" t="n">
        <f aca="false">AP7</f>
        <v>16</v>
      </c>
      <c r="N7" s="61" t="n">
        <f aca="false">M7-O7</f>
        <v>14</v>
      </c>
      <c r="O7" s="62" t="n">
        <f aca="false">M7-(SUM(AQ7:AT7))</f>
        <v>2</v>
      </c>
      <c r="P7" s="63" t="n">
        <v>2</v>
      </c>
      <c r="Q7" s="64"/>
      <c r="R7" s="64"/>
      <c r="S7" s="64"/>
      <c r="T7" s="64"/>
      <c r="U7" s="64"/>
      <c r="V7" s="64"/>
      <c r="W7" s="65" t="n">
        <v>14</v>
      </c>
      <c r="X7" s="66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7" t="n">
        <f aca="false">SUM(P7:X7)+SUM(AI7:AM7)</f>
        <v>16</v>
      </c>
      <c r="AQ7" s="68" t="n">
        <v>0</v>
      </c>
      <c r="AR7" s="68" t="n">
        <v>0</v>
      </c>
      <c r="AS7" s="69" t="n">
        <v>14</v>
      </c>
      <c r="AT7" s="68" t="n">
        <v>0</v>
      </c>
      <c r="AU7" s="163" t="n">
        <f aca="false">L7*M7</f>
        <v>76.96</v>
      </c>
      <c r="AV7" s="163" t="n">
        <f aca="false">N7*L7</f>
        <v>67.34</v>
      </c>
    </row>
    <row r="8" customFormat="false" ht="45.75" hidden="false" customHeight="false" outlineLevel="0" collapsed="false">
      <c r="A8" s="37"/>
      <c r="B8" s="38"/>
      <c r="C8" s="55" t="n">
        <v>19</v>
      </c>
      <c r="D8" s="56" t="s">
        <v>63</v>
      </c>
      <c r="E8" s="57" t="s">
        <v>52</v>
      </c>
      <c r="F8" s="58" t="s">
        <v>53</v>
      </c>
      <c r="G8" s="57" t="s">
        <v>64</v>
      </c>
      <c r="H8" s="43" t="s">
        <v>55</v>
      </c>
      <c r="I8" s="43" t="s">
        <v>56</v>
      </c>
      <c r="J8" s="59" t="n">
        <v>30</v>
      </c>
      <c r="K8" s="59" t="n">
        <v>30</v>
      </c>
      <c r="L8" s="60" t="n">
        <v>16.78</v>
      </c>
      <c r="M8" s="61" t="n">
        <f aca="false">AP8</f>
        <v>14</v>
      </c>
      <c r="N8" s="73" t="n">
        <f aca="false">M8-O8</f>
        <v>12</v>
      </c>
      <c r="O8" s="62" t="n">
        <f aca="false">M8-(SUM(AQ8:AT8))</f>
        <v>2</v>
      </c>
      <c r="P8" s="63" t="n">
        <v>2</v>
      </c>
      <c r="Q8" s="64"/>
      <c r="R8" s="64"/>
      <c r="S8" s="64"/>
      <c r="T8" s="64"/>
      <c r="U8" s="64"/>
      <c r="V8" s="64"/>
      <c r="W8" s="65" t="n">
        <v>12</v>
      </c>
      <c r="X8" s="66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7" t="n">
        <f aca="false">SUM(P8:X8)+SUM(AI8:AM8)</f>
        <v>14</v>
      </c>
      <c r="AQ8" s="68" t="n">
        <v>0</v>
      </c>
      <c r="AR8" s="68" t="n">
        <v>0</v>
      </c>
      <c r="AS8" s="69" t="n">
        <v>12</v>
      </c>
      <c r="AT8" s="68" t="n">
        <v>0</v>
      </c>
      <c r="AU8" s="163" t="n">
        <f aca="false">L8*M8</f>
        <v>234.92</v>
      </c>
      <c r="AV8" s="163" t="n">
        <f aca="false">N8*L8</f>
        <v>201.36</v>
      </c>
    </row>
    <row r="9" customFormat="false" ht="46.5" hidden="false" customHeight="false" outlineLevel="0" collapsed="false">
      <c r="A9" s="37"/>
      <c r="B9" s="38"/>
      <c r="C9" s="70" t="n">
        <v>20</v>
      </c>
      <c r="D9" s="56" t="s">
        <v>65</v>
      </c>
      <c r="E9" s="71" t="s">
        <v>52</v>
      </c>
      <c r="F9" s="72" t="s">
        <v>53</v>
      </c>
      <c r="G9" s="71" t="s">
        <v>64</v>
      </c>
      <c r="H9" s="59" t="s">
        <v>55</v>
      </c>
      <c r="I9" s="59" t="s">
        <v>56</v>
      </c>
      <c r="J9" s="59" t="n">
        <v>30</v>
      </c>
      <c r="K9" s="59" t="n">
        <v>30</v>
      </c>
      <c r="L9" s="60" t="n">
        <v>9.67</v>
      </c>
      <c r="M9" s="73" t="n">
        <f aca="false">AP9</f>
        <v>14</v>
      </c>
      <c r="N9" s="164" t="n">
        <f aca="false">M9-O9</f>
        <v>12</v>
      </c>
      <c r="O9" s="74" t="n">
        <f aca="false">M9-(SUM(AQ9:AT9))</f>
        <v>2</v>
      </c>
      <c r="P9" s="63" t="n">
        <v>2</v>
      </c>
      <c r="Q9" s="64"/>
      <c r="R9" s="64"/>
      <c r="S9" s="64"/>
      <c r="T9" s="64"/>
      <c r="U9" s="64"/>
      <c r="V9" s="64"/>
      <c r="W9" s="65" t="n">
        <v>12</v>
      </c>
      <c r="X9" s="7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77" t="n">
        <f aca="false">SUM(P9:X9)+SUM(AI9:AM9)</f>
        <v>14</v>
      </c>
      <c r="AQ9" s="78" t="n">
        <v>0</v>
      </c>
      <c r="AR9" s="78" t="n">
        <v>0</v>
      </c>
      <c r="AS9" s="79" t="n">
        <v>12</v>
      </c>
      <c r="AT9" s="78" t="n">
        <v>0</v>
      </c>
      <c r="AU9" s="165" t="n">
        <f aca="false">L9*M9</f>
        <v>135.38</v>
      </c>
      <c r="AV9" s="165" t="n">
        <f aca="false">N9*L9</f>
        <v>116.04</v>
      </c>
    </row>
    <row r="10" customFormat="false" ht="45.75" hidden="false" customHeight="true" outlineLevel="0" collapsed="false">
      <c r="A10" s="80" t="s">
        <v>66</v>
      </c>
      <c r="B10" s="81" t="n">
        <v>6</v>
      </c>
      <c r="C10" s="82" t="n">
        <v>28</v>
      </c>
      <c r="D10" s="83" t="s">
        <v>67</v>
      </c>
      <c r="E10" s="84" t="s">
        <v>68</v>
      </c>
      <c r="F10" s="85" t="s">
        <v>69</v>
      </c>
      <c r="G10" s="84" t="s">
        <v>70</v>
      </c>
      <c r="H10" s="84" t="s">
        <v>55</v>
      </c>
      <c r="I10" s="86" t="s">
        <v>71</v>
      </c>
      <c r="J10" s="84" t="n">
        <v>30</v>
      </c>
      <c r="K10" s="84" t="n">
        <v>30</v>
      </c>
      <c r="L10" s="87" t="n">
        <v>49.49</v>
      </c>
      <c r="M10" s="45" t="n">
        <f aca="false">AP10</f>
        <v>20</v>
      </c>
      <c r="N10" s="45" t="n">
        <f aca="false">M10-O10</f>
        <v>20</v>
      </c>
      <c r="O10" s="88" t="n">
        <f aca="false">M10-(SUM(AQ10:AT10))</f>
        <v>0</v>
      </c>
      <c r="P10" s="90"/>
      <c r="Q10" s="91"/>
      <c r="R10" s="92"/>
      <c r="S10" s="93"/>
      <c r="T10" s="90"/>
      <c r="U10" s="94" t="n">
        <v>20</v>
      </c>
      <c r="V10" s="90"/>
      <c r="W10" s="95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5"/>
      <c r="AK10" s="90"/>
      <c r="AL10" s="90"/>
      <c r="AM10" s="90"/>
      <c r="AN10" s="90"/>
      <c r="AO10" s="90"/>
      <c r="AP10" s="96" t="n">
        <f aca="false">SUM(P10:X10)+SUM(AI10:AM10)</f>
        <v>20</v>
      </c>
      <c r="AQ10" s="54" t="n">
        <v>20</v>
      </c>
      <c r="AR10" s="97" t="n">
        <v>0</v>
      </c>
      <c r="AS10" s="97" t="n">
        <v>0</v>
      </c>
      <c r="AT10" s="97" t="n">
        <v>0</v>
      </c>
      <c r="AU10" s="161" t="n">
        <f aca="false">L10*M10</f>
        <v>989.8</v>
      </c>
      <c r="AV10" s="161" t="n">
        <f aca="false">N10*L10</f>
        <v>989.8</v>
      </c>
    </row>
    <row r="11" customFormat="false" ht="45.75" hidden="false" customHeight="false" outlineLevel="0" collapsed="false">
      <c r="A11" s="80"/>
      <c r="B11" s="81"/>
      <c r="C11" s="98" t="n">
        <v>29</v>
      </c>
      <c r="D11" s="99" t="s">
        <v>72</v>
      </c>
      <c r="E11" s="100" t="s">
        <v>68</v>
      </c>
      <c r="F11" s="101" t="s">
        <v>69</v>
      </c>
      <c r="G11" s="100" t="s">
        <v>73</v>
      </c>
      <c r="H11" s="100" t="s">
        <v>55</v>
      </c>
      <c r="I11" s="102" t="s">
        <v>74</v>
      </c>
      <c r="J11" s="100" t="n">
        <v>30</v>
      </c>
      <c r="K11" s="100" t="n">
        <v>30</v>
      </c>
      <c r="L11" s="103" t="n">
        <v>182.72</v>
      </c>
      <c r="M11" s="61" t="n">
        <f aca="false">AP11</f>
        <v>3</v>
      </c>
      <c r="N11" s="61" t="n">
        <f aca="false">M11-O11</f>
        <v>3</v>
      </c>
      <c r="O11" s="62" t="n">
        <f aca="false">M11-(SUM(AQ11:AT11))</f>
        <v>0</v>
      </c>
      <c r="P11" s="104"/>
      <c r="Q11" s="105"/>
      <c r="R11" s="106"/>
      <c r="S11" s="107"/>
      <c r="T11" s="104"/>
      <c r="U11" s="108" t="n">
        <v>3</v>
      </c>
      <c r="V11" s="104"/>
      <c r="W11" s="109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9"/>
      <c r="AK11" s="104"/>
      <c r="AL11" s="104"/>
      <c r="AM11" s="104"/>
      <c r="AN11" s="104"/>
      <c r="AO11" s="104"/>
      <c r="AP11" s="110" t="n">
        <f aca="false">SUM(P11:X11)+SUM(AI11:AM11)</f>
        <v>3</v>
      </c>
      <c r="AQ11" s="69" t="n">
        <v>3</v>
      </c>
      <c r="AR11" s="111" t="n">
        <v>0</v>
      </c>
      <c r="AS11" s="111" t="n">
        <v>0</v>
      </c>
      <c r="AT11" s="111" t="n">
        <v>0</v>
      </c>
      <c r="AU11" s="163" t="n">
        <f aca="false">L11*M11</f>
        <v>548.16</v>
      </c>
      <c r="AV11" s="163" t="n">
        <f aca="false">N11*L11</f>
        <v>548.16</v>
      </c>
    </row>
    <row r="12" customFormat="false" ht="63" hidden="false" customHeight="false" outlineLevel="0" collapsed="false">
      <c r="A12" s="80"/>
      <c r="B12" s="81"/>
      <c r="C12" s="112" t="n">
        <v>30</v>
      </c>
      <c r="D12" s="113" t="s">
        <v>75</v>
      </c>
      <c r="E12" s="114" t="s">
        <v>68</v>
      </c>
      <c r="F12" s="115" t="s">
        <v>69</v>
      </c>
      <c r="G12" s="114" t="s">
        <v>76</v>
      </c>
      <c r="H12" s="114" t="s">
        <v>77</v>
      </c>
      <c r="I12" s="116" t="s">
        <v>78</v>
      </c>
      <c r="J12" s="114" t="n">
        <v>30</v>
      </c>
      <c r="K12" s="114" t="n">
        <v>30</v>
      </c>
      <c r="L12" s="117" t="n">
        <v>36.49</v>
      </c>
      <c r="M12" s="118" t="n">
        <f aca="false">AP12</f>
        <v>4</v>
      </c>
      <c r="N12" s="164" t="n">
        <f aca="false">M12-O12</f>
        <v>4</v>
      </c>
      <c r="O12" s="119" t="n">
        <f aca="false">M12-(SUM(AQ12:AT12))</f>
        <v>0</v>
      </c>
      <c r="P12" s="120"/>
      <c r="Q12" s="121"/>
      <c r="R12" s="122"/>
      <c r="S12" s="123"/>
      <c r="T12" s="120"/>
      <c r="U12" s="124" t="n">
        <v>4</v>
      </c>
      <c r="V12" s="120"/>
      <c r="W12" s="125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5"/>
      <c r="AK12" s="120"/>
      <c r="AL12" s="120"/>
      <c r="AM12" s="120"/>
      <c r="AN12" s="120"/>
      <c r="AO12" s="120"/>
      <c r="AP12" s="126" t="n">
        <f aca="false">SUM(P12:X12)+SUM(AI12:AM12)</f>
        <v>4</v>
      </c>
      <c r="AQ12" s="127" t="n">
        <v>4</v>
      </c>
      <c r="AR12" s="128" t="n">
        <v>0</v>
      </c>
      <c r="AS12" s="128" t="n">
        <v>0</v>
      </c>
      <c r="AT12" s="128" t="n">
        <v>0</v>
      </c>
      <c r="AU12" s="165" t="n">
        <f aca="false">L12*M12</f>
        <v>145.96</v>
      </c>
      <c r="AV12" s="165" t="n">
        <f aca="false">N12*L12</f>
        <v>145.96</v>
      </c>
    </row>
    <row r="13" customFormat="false" ht="150.75" hidden="false" customHeight="true" outlineLevel="0" collapsed="false">
      <c r="A13" s="129" t="s">
        <v>79</v>
      </c>
      <c r="B13" s="38" t="n">
        <v>7</v>
      </c>
      <c r="C13" s="39" t="n">
        <v>31</v>
      </c>
      <c r="D13" s="40" t="s">
        <v>80</v>
      </c>
      <c r="E13" s="41" t="s">
        <v>81</v>
      </c>
      <c r="F13" s="42" t="s">
        <v>82</v>
      </c>
      <c r="G13" s="41" t="s">
        <v>83</v>
      </c>
      <c r="H13" s="41" t="s">
        <v>55</v>
      </c>
      <c r="I13" s="41" t="s">
        <v>84</v>
      </c>
      <c r="J13" s="41" t="n">
        <v>30</v>
      </c>
      <c r="K13" s="41" t="n">
        <v>30</v>
      </c>
      <c r="L13" s="44" t="n">
        <v>15.26</v>
      </c>
      <c r="M13" s="45" t="n">
        <f aca="false">AP13</f>
        <v>30</v>
      </c>
      <c r="N13" s="45" t="n">
        <f aca="false">M13-O13</f>
        <v>12</v>
      </c>
      <c r="O13" s="88" t="n">
        <f aca="false">M13-(SUM(AQ13:AT13))</f>
        <v>18</v>
      </c>
      <c r="P13" s="48" t="n">
        <v>2</v>
      </c>
      <c r="Q13" s="49"/>
      <c r="R13" s="130" t="n">
        <v>2</v>
      </c>
      <c r="S13" s="49"/>
      <c r="T13" s="49" t="n">
        <v>10</v>
      </c>
      <c r="U13" s="49"/>
      <c r="V13" s="49"/>
      <c r="W13" s="49"/>
      <c r="X13" s="131" t="n">
        <f aca="false">SUM(Y13:AF13)</f>
        <v>3</v>
      </c>
      <c r="Y13" s="49"/>
      <c r="Z13" s="49"/>
      <c r="AA13" s="132" t="n">
        <v>1</v>
      </c>
      <c r="AB13" s="49"/>
      <c r="AC13" s="49"/>
      <c r="AD13" s="49"/>
      <c r="AE13" s="49"/>
      <c r="AF13" s="132" t="n">
        <v>2</v>
      </c>
      <c r="AG13" s="49"/>
      <c r="AH13" s="49"/>
      <c r="AI13" s="133" t="n">
        <v>10</v>
      </c>
      <c r="AJ13" s="133" t="n">
        <v>3</v>
      </c>
      <c r="AK13" s="49"/>
      <c r="AL13" s="49"/>
      <c r="AM13" s="51"/>
      <c r="AN13" s="51"/>
      <c r="AO13" s="51"/>
      <c r="AP13" s="52" t="n">
        <f aca="false">SUM(P13:X13)+SUM(AI13:AM13)</f>
        <v>30</v>
      </c>
      <c r="AQ13" s="53" t="n">
        <v>0</v>
      </c>
      <c r="AR13" s="54" t="n">
        <v>2</v>
      </c>
      <c r="AS13" s="53" t="n">
        <v>0</v>
      </c>
      <c r="AT13" s="54" t="n">
        <v>10</v>
      </c>
      <c r="AU13" s="161" t="n">
        <f aca="false">L13*M13</f>
        <v>457.8</v>
      </c>
      <c r="AV13" s="161" t="n">
        <f aca="false">N13*L13</f>
        <v>183.12</v>
      </c>
    </row>
    <row r="14" customFormat="false" ht="409.6" hidden="false" customHeight="false" outlineLevel="0" collapsed="false">
      <c r="A14" s="129"/>
      <c r="B14" s="38"/>
      <c r="C14" s="55" t="n">
        <v>32</v>
      </c>
      <c r="D14" s="134" t="s">
        <v>85</v>
      </c>
      <c r="E14" s="57" t="s">
        <v>86</v>
      </c>
      <c r="F14" s="58" t="s">
        <v>87</v>
      </c>
      <c r="G14" s="57" t="s">
        <v>88</v>
      </c>
      <c r="H14" s="43" t="s">
        <v>89</v>
      </c>
      <c r="I14" s="43" t="s">
        <v>90</v>
      </c>
      <c r="J14" s="43" t="n">
        <v>30</v>
      </c>
      <c r="K14" s="43" t="n">
        <v>30</v>
      </c>
      <c r="L14" s="135" t="n">
        <v>10.76</v>
      </c>
      <c r="M14" s="61" t="n">
        <f aca="false">AP14</f>
        <v>25</v>
      </c>
      <c r="N14" s="164" t="n">
        <f aca="false">M14-O14</f>
        <v>25</v>
      </c>
      <c r="O14" s="62" t="n">
        <f aca="false">M14-(SUM(AQ14:AT14))</f>
        <v>0</v>
      </c>
      <c r="P14" s="136"/>
      <c r="Q14" s="136"/>
      <c r="R14" s="66"/>
      <c r="S14" s="66"/>
      <c r="T14" s="136"/>
      <c r="U14" s="136"/>
      <c r="V14" s="136"/>
      <c r="W14" s="136"/>
      <c r="X14" s="6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7" t="n">
        <v>25</v>
      </c>
      <c r="AJ14" s="136"/>
      <c r="AK14" s="136"/>
      <c r="AL14" s="136"/>
      <c r="AM14" s="66"/>
      <c r="AN14" s="66"/>
      <c r="AO14" s="66"/>
      <c r="AP14" s="67" t="n">
        <f aca="false">SUM(P14:X14)+SUM(AI14:AM14)</f>
        <v>25</v>
      </c>
      <c r="AQ14" s="68" t="n">
        <v>0</v>
      </c>
      <c r="AR14" s="68" t="n">
        <v>0</v>
      </c>
      <c r="AS14" s="68" t="n">
        <v>0</v>
      </c>
      <c r="AT14" s="69" t="n">
        <v>25</v>
      </c>
      <c r="AU14" s="163" t="n">
        <f aca="false">L14*M14</f>
        <v>269</v>
      </c>
      <c r="AV14" s="163" t="n">
        <f aca="false">N14*L14</f>
        <v>269</v>
      </c>
    </row>
    <row r="15" customFormat="false" ht="136.5" hidden="false" customHeight="false" outlineLevel="0" collapsed="false">
      <c r="A15" s="129"/>
      <c r="B15" s="38"/>
      <c r="C15" s="55" t="n">
        <v>33</v>
      </c>
      <c r="D15" s="138" t="s">
        <v>91</v>
      </c>
      <c r="E15" s="139" t="s">
        <v>92</v>
      </c>
      <c r="F15" s="140" t="s">
        <v>93</v>
      </c>
      <c r="G15" s="139" t="s">
        <v>94</v>
      </c>
      <c r="H15" s="139" t="s">
        <v>55</v>
      </c>
      <c r="I15" s="43" t="s">
        <v>95</v>
      </c>
      <c r="J15" s="139" t="n">
        <v>30</v>
      </c>
      <c r="K15" s="139" t="n">
        <v>30</v>
      </c>
      <c r="L15" s="141" t="n">
        <v>51.51</v>
      </c>
      <c r="M15" s="61" t="n">
        <f aca="false">AP15</f>
        <v>5</v>
      </c>
      <c r="N15" s="45" t="n">
        <f aca="false">M15-O15</f>
        <v>5</v>
      </c>
      <c r="O15" s="62" t="n">
        <f aca="false">M15-(SUM(AQ15:AT15))</f>
        <v>0</v>
      </c>
      <c r="P15" s="142"/>
      <c r="Q15" s="143"/>
      <c r="R15" s="144"/>
      <c r="S15" s="144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5" t="n">
        <v>5</v>
      </c>
      <c r="AJ15" s="139"/>
      <c r="AK15" s="139"/>
      <c r="AL15" s="139"/>
      <c r="AM15" s="139"/>
      <c r="AN15" s="139"/>
      <c r="AO15" s="139"/>
      <c r="AP15" s="67" t="n">
        <f aca="false">SUM(P15:X15)+SUM(AI15:AM15)</f>
        <v>5</v>
      </c>
      <c r="AQ15" s="68" t="n">
        <v>0</v>
      </c>
      <c r="AR15" s="68" t="n">
        <v>0</v>
      </c>
      <c r="AS15" s="68" t="n">
        <v>0</v>
      </c>
      <c r="AT15" s="69" t="n">
        <v>5</v>
      </c>
      <c r="AU15" s="163" t="n">
        <f aca="false">L15*M15</f>
        <v>257.55</v>
      </c>
      <c r="AV15" s="163" t="n">
        <f aca="false">N15*L15</f>
        <v>257.55</v>
      </c>
    </row>
    <row r="16" customFormat="false" ht="301.5" hidden="false" customHeight="false" outlineLevel="0" collapsed="false">
      <c r="A16" s="129"/>
      <c r="B16" s="38"/>
      <c r="C16" s="70" t="n">
        <v>34</v>
      </c>
      <c r="D16" s="146" t="s">
        <v>96</v>
      </c>
      <c r="E16" s="147" t="s">
        <v>81</v>
      </c>
      <c r="F16" s="148" t="s">
        <v>82</v>
      </c>
      <c r="G16" s="59" t="s">
        <v>97</v>
      </c>
      <c r="H16" s="147" t="s">
        <v>98</v>
      </c>
      <c r="I16" s="59" t="s">
        <v>99</v>
      </c>
      <c r="J16" s="147" t="n">
        <v>30</v>
      </c>
      <c r="K16" s="147" t="n">
        <v>30</v>
      </c>
      <c r="L16" s="149" t="n">
        <v>74.07</v>
      </c>
      <c r="M16" s="73" t="n">
        <f aca="false">AP16</f>
        <v>3</v>
      </c>
      <c r="N16" s="45" t="n">
        <f aca="false">M16-O16</f>
        <v>3</v>
      </c>
      <c r="O16" s="150" t="n">
        <f aca="false">M16-(SUM(AQ16:AT16))</f>
        <v>0</v>
      </c>
      <c r="P16" s="151"/>
      <c r="Q16" s="152"/>
      <c r="R16" s="153"/>
      <c r="S16" s="153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4" t="n">
        <v>3</v>
      </c>
      <c r="AJ16" s="147"/>
      <c r="AK16" s="147"/>
      <c r="AL16" s="147"/>
      <c r="AM16" s="151"/>
      <c r="AN16" s="151"/>
      <c r="AO16" s="151"/>
      <c r="AP16" s="77" t="n">
        <f aca="false">SUM(P16:X16)+SUM(AI16:AM16)</f>
        <v>3</v>
      </c>
      <c r="AQ16" s="78" t="n">
        <v>0</v>
      </c>
      <c r="AR16" s="78" t="n">
        <v>0</v>
      </c>
      <c r="AS16" s="78" t="n">
        <v>0</v>
      </c>
      <c r="AT16" s="79" t="n">
        <v>3</v>
      </c>
      <c r="AU16" s="165" t="n">
        <f aca="false">L16*M16</f>
        <v>222.21</v>
      </c>
      <c r="AV16" s="165" t="n">
        <f aca="false">N16*L16</f>
        <v>222.21</v>
      </c>
    </row>
    <row r="17" customFormat="false" ht="107.25" hidden="false" customHeight="true" outlineLevel="0" collapsed="false">
      <c r="A17" s="155" t="s">
        <v>66</v>
      </c>
      <c r="B17" s="156" t="n">
        <v>8</v>
      </c>
      <c r="C17" s="82" t="n">
        <v>35</v>
      </c>
      <c r="D17" s="157" t="s">
        <v>100</v>
      </c>
      <c r="E17" s="84" t="s">
        <v>101</v>
      </c>
      <c r="F17" s="85" t="s">
        <v>102</v>
      </c>
      <c r="G17" s="84" t="s">
        <v>103</v>
      </c>
      <c r="H17" s="84" t="s">
        <v>104</v>
      </c>
      <c r="I17" s="86" t="s">
        <v>105</v>
      </c>
      <c r="J17" s="84" t="n">
        <v>30</v>
      </c>
      <c r="K17" s="84" t="n">
        <v>30</v>
      </c>
      <c r="L17" s="87" t="n">
        <v>1315.12</v>
      </c>
      <c r="M17" s="158" t="n">
        <f aca="false">AP17</f>
        <v>1</v>
      </c>
      <c r="N17" s="45" t="n">
        <f aca="false">M17-O17</f>
        <v>1</v>
      </c>
      <c r="O17" s="88" t="n">
        <f aca="false">M17-(SUM(AQ17:AT17))</f>
        <v>0</v>
      </c>
      <c r="P17" s="90"/>
      <c r="Q17" s="91"/>
      <c r="R17" s="92"/>
      <c r="S17" s="93"/>
      <c r="T17" s="90"/>
      <c r="U17" s="94" t="n">
        <v>1</v>
      </c>
      <c r="V17" s="90"/>
      <c r="W17" s="95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5"/>
      <c r="AK17" s="90"/>
      <c r="AL17" s="90"/>
      <c r="AM17" s="90"/>
      <c r="AN17" s="90"/>
      <c r="AO17" s="90"/>
      <c r="AP17" s="96" t="n">
        <f aca="false">SUM(P17:X17)+SUM(AI17:AM17)</f>
        <v>1</v>
      </c>
      <c r="AQ17" s="54" t="n">
        <v>1</v>
      </c>
      <c r="AR17" s="97" t="n">
        <v>0</v>
      </c>
      <c r="AS17" s="97" t="n">
        <v>0</v>
      </c>
      <c r="AT17" s="97" t="n">
        <v>0</v>
      </c>
      <c r="AU17" s="161" t="n">
        <f aca="false">L17*M17</f>
        <v>1315.12</v>
      </c>
      <c r="AV17" s="161" t="n">
        <f aca="false">N17*L17</f>
        <v>1315.12</v>
      </c>
    </row>
    <row r="18" customFormat="false" ht="45" hidden="false" customHeight="false" outlineLevel="0" collapsed="false">
      <c r="A18" s="155"/>
      <c r="B18" s="156"/>
      <c r="C18" s="98" t="n">
        <v>36</v>
      </c>
      <c r="D18" s="159" t="s">
        <v>106</v>
      </c>
      <c r="E18" s="100" t="s">
        <v>101</v>
      </c>
      <c r="F18" s="101" t="s">
        <v>102</v>
      </c>
      <c r="G18" s="100" t="s">
        <v>107</v>
      </c>
      <c r="H18" s="100" t="s">
        <v>77</v>
      </c>
      <c r="I18" s="102" t="s">
        <v>108</v>
      </c>
      <c r="J18" s="100" t="n">
        <v>30</v>
      </c>
      <c r="K18" s="100" t="n">
        <v>30</v>
      </c>
      <c r="L18" s="103" t="n">
        <v>114.72</v>
      </c>
      <c r="M18" s="61" t="n">
        <f aca="false">AP18</f>
        <v>4</v>
      </c>
      <c r="N18" s="61" t="n">
        <f aca="false">M18-O18</f>
        <v>4</v>
      </c>
      <c r="O18" s="62" t="n">
        <f aca="false">M18-(SUM(AQ18:AT18))</f>
        <v>0</v>
      </c>
      <c r="P18" s="104"/>
      <c r="Q18" s="105"/>
      <c r="R18" s="106"/>
      <c r="S18" s="107"/>
      <c r="T18" s="104"/>
      <c r="U18" s="108" t="n">
        <v>4</v>
      </c>
      <c r="V18" s="104"/>
      <c r="W18" s="109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9"/>
      <c r="AK18" s="104"/>
      <c r="AL18" s="104"/>
      <c r="AM18" s="104"/>
      <c r="AN18" s="104"/>
      <c r="AO18" s="104"/>
      <c r="AP18" s="110" t="n">
        <f aca="false">SUM(P18:X18)+SUM(AI18:AM18)</f>
        <v>4</v>
      </c>
      <c r="AQ18" s="69" t="n">
        <v>4</v>
      </c>
      <c r="AR18" s="111" t="n">
        <v>0</v>
      </c>
      <c r="AS18" s="111" t="n">
        <v>0</v>
      </c>
      <c r="AT18" s="111" t="n">
        <v>0</v>
      </c>
      <c r="AU18" s="163" t="n">
        <f aca="false">L18*M18</f>
        <v>458.88</v>
      </c>
      <c r="AV18" s="163" t="n">
        <f aca="false">N18*L18</f>
        <v>458.88</v>
      </c>
    </row>
    <row r="19" customFormat="false" ht="12.75" hidden="false" customHeight="false" outlineLevel="0" collapsed="false">
      <c r="M19" s="166" t="n">
        <f aca="false">SUM(M3:M18)</f>
        <v>195</v>
      </c>
      <c r="N19" s="166" t="n">
        <f aca="false">SUM(N3:N18)</f>
        <v>163</v>
      </c>
      <c r="O19" s="166" t="n">
        <f aca="false">SUM(O3:AJ18)</f>
        <v>230</v>
      </c>
      <c r="AU19" s="167" t="n">
        <f aca="false">SUM(AU3:AU18)</f>
        <v>5472.18</v>
      </c>
      <c r="AV19" s="167" t="n">
        <f aca="false">SUM(AV3:AV18)</f>
        <v>5085.22</v>
      </c>
    </row>
    <row r="22" customFormat="false" ht="15" hidden="false" customHeight="true" outlineLevel="0" collapsed="false">
      <c r="AO22" s="168" t="s">
        <v>113</v>
      </c>
      <c r="AP22" s="168"/>
      <c r="AQ22" s="168"/>
      <c r="AR22" s="168"/>
    </row>
    <row r="23" customFormat="false" ht="87.75" hidden="false" customHeight="true" outlineLevel="0" collapsed="false">
      <c r="AO23" s="168" t="s">
        <v>1</v>
      </c>
      <c r="AP23" s="168"/>
      <c r="AQ23" s="168"/>
      <c r="AR23" s="168"/>
      <c r="AS23" s="169" t="s">
        <v>114</v>
      </c>
    </row>
    <row r="24" customFormat="false" ht="15" hidden="false" customHeight="true" outlineLevel="0" collapsed="false">
      <c r="AO24" s="168" t="s">
        <v>115</v>
      </c>
      <c r="AP24" s="168"/>
      <c r="AQ24" s="168"/>
      <c r="AR24" s="168"/>
    </row>
    <row r="25" customFormat="false" ht="15.75" hidden="false" customHeight="false" outlineLevel="0" collapsed="false">
      <c r="AO25" s="170" t="s">
        <v>116</v>
      </c>
      <c r="AP25" s="170"/>
      <c r="AQ25" s="170"/>
      <c r="AR25" s="171" t="n">
        <f aca="false">AU19</f>
        <v>5472.18</v>
      </c>
    </row>
    <row r="26" customFormat="false" ht="15.75" hidden="false" customHeight="false" outlineLevel="0" collapsed="false">
      <c r="AO26" s="170" t="s">
        <v>117</v>
      </c>
      <c r="AP26" s="170"/>
      <c r="AQ26" s="170"/>
      <c r="AR26" s="171" t="n">
        <f aca="false">AV19</f>
        <v>5085.22</v>
      </c>
    </row>
    <row r="27" customFormat="false" ht="15.75" hidden="false" customHeight="false" outlineLevel="0" collapsed="false">
      <c r="AO27" s="170" t="s">
        <v>118</v>
      </c>
      <c r="AP27" s="170"/>
      <c r="AQ27" s="170"/>
      <c r="AR27" s="172"/>
    </row>
    <row r="28" customFormat="false" ht="15.75" hidden="false" customHeight="false" outlineLevel="0" collapsed="false">
      <c r="AO28" s="170" t="s">
        <v>119</v>
      </c>
      <c r="AP28" s="170"/>
      <c r="AQ28" s="170"/>
      <c r="AR28" s="173" t="n">
        <f aca="false">AR26/AR25</f>
        <v>0.929285951850999</v>
      </c>
    </row>
    <row r="29" customFormat="false" ht="15" hidden="false" customHeight="true" outlineLevel="0" collapsed="false">
      <c r="AO29" s="168" t="s">
        <v>120</v>
      </c>
      <c r="AP29" s="168"/>
      <c r="AQ29" s="168"/>
      <c r="AR29" s="168"/>
    </row>
  </sheetData>
  <mergeCells count="20">
    <mergeCell ref="A1:C1"/>
    <mergeCell ref="E1:H1"/>
    <mergeCell ref="I1:S1"/>
    <mergeCell ref="T1:AP1"/>
    <mergeCell ref="A3:A9"/>
    <mergeCell ref="B3:B9"/>
    <mergeCell ref="A10:A12"/>
    <mergeCell ref="B10:B12"/>
    <mergeCell ref="A13:A16"/>
    <mergeCell ref="B13:B16"/>
    <mergeCell ref="A17:A18"/>
    <mergeCell ref="B17:B18"/>
    <mergeCell ref="AO22:AR22"/>
    <mergeCell ref="AO23:AR23"/>
    <mergeCell ref="AO24:AR24"/>
    <mergeCell ref="AO25:AQ25"/>
    <mergeCell ref="AO26:AQ26"/>
    <mergeCell ref="AO27:AQ27"/>
    <mergeCell ref="AO28:AQ28"/>
    <mergeCell ref="AO29:AR2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2009-04-28T19:13:11Z</dcterms:created>
  <dc:creator>Tania Cristina Gomes da Cunha</dc:creator>
  <dc:description/>
  <dc:language>pt-BR</dc:language>
  <cp:lastModifiedBy>ILSON JOSE VITORIO</cp:lastModifiedBy>
  <cp:lastPrinted>2018-06-20T21:08:37Z</cp:lastPrinted>
  <dcterms:modified xsi:type="dcterms:W3CDTF">2020-07-27T18:02:53Z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