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EstaPasta_de_trabalho" defaultThemeVersion="124226"/>
  <bookViews>
    <workbookView xWindow="31140" yWindow="2340" windowWidth="21600" windowHeight="11295" tabRatio="857" firstSheet="3" activeTab="3"/>
  </bookViews>
  <sheets>
    <sheet name="CCT" sheetId="166" state="hidden" r:id="rId1"/>
    <sheet name="CEAD" sheetId="154" state="hidden" r:id="rId2"/>
    <sheet name="CEART" sheetId="153" state="hidden" r:id="rId3"/>
    <sheet name="CEAVI" sheetId="167" r:id="rId4"/>
    <sheet name="Demandas" sheetId="171" r:id="rId5"/>
    <sheet name="DG" sheetId="173" r:id="rId6"/>
    <sheet name="CEFID" sheetId="168" state="hidden" r:id="rId7"/>
    <sheet name="CESFI" sheetId="165" state="hidden" r:id="rId8"/>
    <sheet name="FAED" sheetId="169" state="hidden" r:id="rId9"/>
    <sheet name="CEO" sheetId="151" state="hidden" r:id="rId10"/>
    <sheet name="CEPLAN" sheetId="170" state="hidden" r:id="rId11"/>
    <sheet name="GESTOR" sheetId="162" state="hidden" r:id="rId12"/>
  </sheets>
  <definedNames>
    <definedName name="CERES" localSheetId="10">OFFSET(#REF!,(MATCH(SMALL(#REF!,ROW()-10),#REF!,0)-1),0)</definedName>
    <definedName name="CERES" localSheetId="8">OFFSET(#REF!,(MATCH(SMALL(#REF!,ROW()-10),#REF!,0)-1),0)</definedName>
    <definedName name="CERES">OFFSET(#REF!,(MATCH(SMALL(#REF!,ROW()-10),#REF!,0)-1),0)</definedName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6">#REF!</definedName>
    <definedName name="diasuteis" localSheetId="9">#REF!</definedName>
    <definedName name="diasuteis" localSheetId="10">#REF!</definedName>
    <definedName name="diasuteis" localSheetId="7">#REF!</definedName>
    <definedName name="diasuteis" localSheetId="8">#REF!</definedName>
    <definedName name="diasuteis" localSheetId="11">#REF!</definedName>
    <definedName name="diasuteis">#REF!</definedName>
    <definedName name="Ferias" localSheetId="0">#REF!</definedName>
    <definedName name="Ferias" localSheetId="1">#REF!</definedName>
    <definedName name="Ferias" localSheetId="3">#REF!</definedName>
    <definedName name="Ferias" localSheetId="6">#REF!</definedName>
    <definedName name="Ferias" localSheetId="10">#REF!</definedName>
    <definedName name="Ferias" localSheetId="7">#REF!</definedName>
    <definedName name="Ferias" localSheetId="8">#REF!</definedName>
    <definedName name="Ferias" localSheetId="11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91029"/>
  <extLst/>
</workbook>
</file>

<file path=xl/sharedStrings.xml><?xml version="1.0" encoding="utf-8"?>
<sst xmlns="http://schemas.openxmlformats.org/spreadsheetml/2006/main" count="633" uniqueCount="104">
  <si>
    <t>Saldo / Automático</t>
  </si>
  <si>
    <t>...../...../......</t>
  </si>
  <si>
    <t>Preço UNITÁRIO (R$)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</si>
  <si>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</si>
  <si>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</si>
  <si>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</si>
  <si>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</si>
  <si>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</si>
  <si>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</si>
  <si>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</si>
  <si>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</si>
  <si>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</si>
  <si>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</si>
  <si>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</si>
  <si>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</si>
  <si>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</si>
  <si>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 PARA PRODUÇÃO DE VÍDEO AULAS PARA A UDESC, </t>
  </si>
  <si>
    <t>ESPECIFICAÇÃO</t>
  </si>
  <si>
    <t>UNID</t>
  </si>
  <si>
    <t xml:space="preserve">Detalhamento </t>
  </si>
  <si>
    <t>339039-59</t>
  </si>
  <si>
    <t xml:space="preserve">Resumo Atualizado  </t>
  </si>
  <si>
    <t>Empresa</t>
  </si>
  <si>
    <t>ITEM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</si>
  <si>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</si>
  <si>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</si>
  <si>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 xml:space="preserve">OBJETO: CONTRATAÇÃO DE EMPRESA PARA PRODUÇÃO DE VÍDEO AULAS PARA A UDESC </t>
  </si>
  <si>
    <t>PROCESSO: 974/2021/UDESC</t>
  </si>
  <si>
    <t>VIGÊNCIA DA ATA: 08/09/21 até 08/09/2022.</t>
  </si>
  <si>
    <t xml:space="preserve"> AF/OS nº  xxxx/2021 Qtde. DT</t>
  </si>
  <si>
    <t>DV3 COMUNICAÇÕES LTDA - EPP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</si>
  <si>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</si>
  <si>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PROCESSO:660/2022/UDESC</t>
  </si>
  <si>
    <t>OBJETO: CONTRATAÇÃO DE EMPRESA PARA FORNECIMENTO DE COFFEE BREAK PARA OS EVENTOS DA UDESC ALTO VALE – CEAVI IBIRAMA.</t>
  </si>
  <si>
    <t>VIGÊNCIA DA ATA: 29/04/22 até 28/04/2023.</t>
  </si>
  <si>
    <t>Lote único</t>
  </si>
  <si>
    <t>Carlito Hermann e Cia Ltda</t>
  </si>
  <si>
    <t>Cardápio mínimo por pessoa
Bebidas: Café Amargo, categoria superior, em temperatura quente mantida em garrafas térmicas (disponibilizar açúcar e adoçantes); Leite de vaca, integral, processado em UHT, em temperatura quente mantida em garrafas térmicas; Sucos de fruta natural ou de polpa, gelado (mínimo 2 sabores) ou refrigerante (2 sabores normais e 1 dietético)
Doces: Cuca – Opções: Com cobertura de farofa doce, ou nata, ou queijinho, amendoim, coco, frutas (banana, abacaxi, uva, pêssego, morango), de cenoura com chocolate, chocolate. Mínimo 4 sabores, cortada em pedaços de, aproximadamente, 5cm x 5cm 
Salgados: Mini salgados assados ou fritos (vários sabores: pastelzinho de carne, pizza e frango, mini-coxinha, mini-rizoles, mini-empadas, entre outros); Mini pão de queijo; mini-sanduiches naturais; barquetes
QUANTITATIVO DE COFFEE BREAK PARA UMA PESSOA:  
 350ml de BEBIDAS, 4 SALGADOS e 2 DOCES
Duração aproximada - Coffee break – 30 minutos</t>
  </si>
  <si>
    <t>332230-15</t>
  </si>
  <si>
    <t xml:space="preserve"> AF/OS nº  551/2022 Qtde. DT</t>
  </si>
  <si>
    <t>DEMANDA COFFEE BREAK 2022</t>
  </si>
  <si>
    <t>Quadro de Quantitativo e Especificação Mínima dos Itens</t>
  </si>
  <si>
    <t>Especificação do Coffee Break</t>
  </si>
  <si>
    <t>Quantitativo</t>
  </si>
  <si>
    <t>Evento</t>
  </si>
  <si>
    <t>Fonte de Recursos (centro ou projetos de ensino-extensão)</t>
  </si>
  <si>
    <t>Cardápio mínimo por pessoa</t>
  </si>
  <si>
    <r>
      <t>Bebidas:</t>
    </r>
    <r>
      <rPr>
        <sz val="11"/>
        <rFont val="Calibri"/>
        <family val="2"/>
      </rPr>
      <t xml:space="preserve"> Café Amargo, categoria superior, em temperatura quente mantida em garrafas térmicas (disponibilizar açúcar e adoçantes); Leite de vaca, integral, processado em UHT, em temperatura quente mantida em garrafas térmicas; Sucos de fruta natural ou de polpa, gelado (mínimo 2 sabores) ou refrigerante (2 sabores normais e 1 dietético)</t>
    </r>
  </si>
  <si>
    <r>
      <t>Doces:</t>
    </r>
    <r>
      <rPr>
        <sz val="11"/>
        <rFont val="Calibri"/>
        <family val="2"/>
      </rPr>
      <t xml:space="preserve"> Cuca – Opções: Com cobertura de farofa doce, ou nata, ou queijinho, amendoim, coco, frutas (banana, abacaxi, uva, pêssego, morango), de cenoura com chocolate, chocolate. Mínimo 4 sabores, cortada em pedaços de, aproximadamente, 5cm x 5cm </t>
    </r>
  </si>
  <si>
    <r>
      <t>Salgados:</t>
    </r>
    <r>
      <rPr>
        <sz val="11"/>
        <rFont val="Calibri"/>
        <family val="2"/>
      </rPr>
      <t xml:space="preserve"> Mini salgados assados ou fritos (vários sabores: pastelzinho de carne, pizza e frango, mini-coxinha, mini-rizoles, mini-empadas, entre outros); Mini pão de queijo; mini-sanduiches naturais; barquetes</t>
    </r>
  </si>
  <si>
    <t xml:space="preserve">QUANTITATIVO DE COFFEE BREAK PARA UMA PESSOA:  </t>
  </si>
  <si>
    <r>
      <t>Ø</t>
    </r>
    <r>
      <rPr>
        <sz val="7"/>
        <color rgb="FF2E74B5"/>
        <rFont val="Times New Roman"/>
        <family val="1"/>
      </rPr>
      <t xml:space="preserve"> </t>
    </r>
    <r>
      <rPr>
        <b/>
        <u val="single"/>
        <sz val="14"/>
        <color rgb="FF2E74B5"/>
        <rFont val="Calibri"/>
        <family val="2"/>
      </rPr>
      <t>350ml de BEBIDAS, 4 SALGADOS e 2 DOCES</t>
    </r>
  </si>
  <si>
    <t>Duração aproximada - Coffee break – 30 minutos</t>
  </si>
  <si>
    <t>Centro</t>
  </si>
  <si>
    <t>Encerramento da ação de extensão "Gestão de Projetos"  FIA</t>
  </si>
  <si>
    <t>DEMANDA COFFEE BREAK 2022 - DG</t>
  </si>
  <si>
    <t>Inauguração dos blocos da UDESC Alto Vale</t>
  </si>
  <si>
    <r>
      <t>Recursos do Centro</t>
    </r>
    <r>
      <rPr>
        <sz val="8"/>
        <rFont val="Times New Roman"/>
        <family val="1"/>
      </rPr>
      <t> </t>
    </r>
  </si>
  <si>
    <t>Dia "D" (workshops e oficinas para alunos do ensino médio conhecerem a UDESC/CEAVI)</t>
  </si>
  <si>
    <t>Recursos do Centro</t>
  </si>
  <si>
    <t>Salão de Ensino, Pesquisa e Extensão - SEPEX</t>
  </si>
  <si>
    <t>Visita de comitivas de autoridades</t>
  </si>
  <si>
    <t>Homenagem aos Decanos</t>
  </si>
  <si>
    <t xml:space="preserve">Demais eventos  de âmbito do Centro sob responsabilidade da DG  </t>
  </si>
  <si>
    <t>Cerimônia de Posse (2023)</t>
  </si>
  <si>
    <t>Total</t>
  </si>
  <si>
    <t>Eventos de âmbito do Centro sob responsabilidade da DG</t>
  </si>
  <si>
    <r>
      <t> </t>
    </r>
    <r>
      <rPr>
        <sz val="10"/>
        <rFont val="Times New Roman"/>
        <family val="1"/>
      </rPr>
      <t>Alterado de 400 para 100 no dia 28-03</t>
    </r>
  </si>
  <si>
    <r>
      <t> </t>
    </r>
    <r>
      <rPr>
        <sz val="10"/>
        <rFont val="Times New Roman"/>
        <family val="1"/>
      </rPr>
      <t>Retirada esta demanda, pois já foi incluída pelo CRH</t>
    </r>
  </si>
  <si>
    <r>
      <t> </t>
    </r>
    <r>
      <rPr>
        <sz val="10"/>
        <rFont val="Times New Roman"/>
        <family val="1"/>
      </rPr>
      <t xml:space="preserve">Demanda ficou em </t>
    </r>
    <r>
      <rPr>
        <u val="single"/>
        <sz val="10"/>
        <rFont val="Times New Roman"/>
        <family val="1"/>
      </rPr>
      <t>1400</t>
    </r>
    <r>
      <rPr>
        <sz val="10"/>
        <rFont val="Times New Roman"/>
        <family val="1"/>
      </rPr>
      <t xml:space="preserve"> coffee break da Direção Geral</t>
    </r>
  </si>
  <si>
    <t>CASA DO BOSQUE</t>
  </si>
  <si>
    <t>ADM</t>
  </si>
  <si>
    <t>Academia ao ar livre</t>
  </si>
  <si>
    <t>Inauguração Prédio novo</t>
  </si>
  <si>
    <t>AF 551/2022</t>
  </si>
  <si>
    <t>190 quantitativo do DG.</t>
  </si>
  <si>
    <t>Demanda</t>
  </si>
  <si>
    <t>02 capacitações de técnicos em 2022, 1 - 2023, 1 Sipat 2022, 1 homenagem aos decanos 2022</t>
  </si>
  <si>
    <t>Capacitação de técnicos / Homenagem aos decanos</t>
  </si>
  <si>
    <t>Proejto extensão - FIA</t>
  </si>
  <si>
    <t>Recursos projeto</t>
  </si>
  <si>
    <t>DG</t>
  </si>
  <si>
    <t>Inauguração Blocos; Dia D; SEPEX; Visita autoridades; Decanos; Posse 2023; Demais eventos de âmbito centro DG;</t>
  </si>
  <si>
    <t>Utilizado</t>
  </si>
  <si>
    <t>Saldo</t>
  </si>
  <si>
    <t>AF 551</t>
  </si>
  <si>
    <t xml:space="preserve"> AF/OS nº  883/2022 Qtde. DT</t>
  </si>
  <si>
    <t>AF 883</t>
  </si>
  <si>
    <t>Cedido projeto Diego</t>
  </si>
  <si>
    <t xml:space="preserve"> AF/OS nº  1556/2022 Qtde. DT</t>
  </si>
  <si>
    <t>SEPEX/ Dia D</t>
  </si>
  <si>
    <t>SEPEX / Dia D</t>
  </si>
  <si>
    <t>Semana Acadêmica de Ciências Contábeis</t>
  </si>
  <si>
    <t xml:space="preserve"> AF/OS nº  1682/2022 Qtde. DT</t>
  </si>
  <si>
    <t>SEPEX</t>
  </si>
  <si>
    <t>Semana Academica de Civil</t>
  </si>
  <si>
    <t xml:space="preserve"> AF/OS nº  2024/2022 Qtde. DT</t>
  </si>
  <si>
    <t xml:space="preserve"> AF/OS nº  1647/2022 Qtde. DT</t>
  </si>
  <si>
    <t xml:space="preserve"> AF/OS nº  xxxx/2022 Qtde. DT</t>
  </si>
  <si>
    <t xml:space="preserve"> AF/OS nº  2015/2022 Qtde. DT</t>
  </si>
  <si>
    <t xml:space="preserve"> AF/OS nº  2126/2022 Qtde. DT</t>
  </si>
  <si>
    <t xml:space="preserve"> AF/OS nº  2306/2022 Qtde. DT</t>
  </si>
  <si>
    <t xml:space="preserve"> AF/OS nº  1806/2022 Qtde. DT</t>
  </si>
  <si>
    <t xml:space="preserve"> AF/OS nº  359/2023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</si>
</sst>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9"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b/>
      <sz val="14"/>
      <color rgb="FF2E74B5"/>
      <name val="Calibri"/>
      <family val="2"/>
    </font>
    <font>
      <sz val="14"/>
      <color rgb="FF2E74B5"/>
      <name val="Wingdings"/>
      <family val="2"/>
    </font>
    <font>
      <sz val="7"/>
      <color rgb="FF2E74B5"/>
      <name val="Times New Roman"/>
      <family val="1"/>
    </font>
    <font>
      <b/>
      <u val="single"/>
      <sz val="14"/>
      <color rgb="FF2E74B5"/>
      <name val="Calibri"/>
      <family val="2"/>
    </font>
    <font>
      <b/>
      <i/>
      <sz val="14"/>
      <color rgb="FF2E74B5"/>
      <name val="Calibri"/>
      <family val="2"/>
    </font>
    <font>
      <sz val="10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</cellStyleXfs>
  <cellXfs count="171">
    <xf numFmtId="0" fontId="0" fillId="0" borderId="0" xfId="0"/>
    <xf numFmtId="0" fontId="2" fillId="0" borderId="0" xfId="20" applyFont="1" applyFill="1" applyAlignment="1">
      <alignment horizontal="center" vertical="center" wrapText="1"/>
      <protection/>
    </xf>
    <xf numFmtId="0" fontId="2" fillId="0" borderId="0" xfId="20" applyFont="1" applyAlignment="1">
      <alignment wrapText="1"/>
      <protection/>
    </xf>
    <xf numFmtId="0" fontId="2" fillId="0" borderId="0" xfId="20" applyFont="1" applyFill="1" applyAlignment="1">
      <alignment vertical="center" wrapText="1"/>
      <protection/>
    </xf>
    <xf numFmtId="3" fontId="2" fillId="0" borderId="0" xfId="20" applyNumberFormat="1" applyFont="1" applyAlignment="1" applyProtection="1">
      <alignment wrapText="1"/>
      <protection locked="0"/>
    </xf>
    <xf numFmtId="1" fontId="2" fillId="0" borderId="0" xfId="20" applyNumberFormat="1" applyFont="1" applyFill="1" applyAlignment="1" applyProtection="1">
      <alignment horizontal="center" wrapText="1"/>
      <protection locked="0"/>
    </xf>
    <xf numFmtId="0" fontId="2" fillId="0" borderId="0" xfId="20" applyFont="1" applyFill="1" applyAlignment="1">
      <alignment wrapText="1"/>
      <protection/>
    </xf>
    <xf numFmtId="3" fontId="2" fillId="0" borderId="0" xfId="20" applyNumberFormat="1" applyFont="1" applyFill="1" applyAlignment="1" applyProtection="1">
      <alignment wrapText="1"/>
      <protection locked="0"/>
    </xf>
    <xf numFmtId="168" fontId="3" fillId="6" borderId="1" xfId="20" applyNumberFormat="1" applyFont="1" applyFill="1" applyBorder="1" applyAlignment="1" applyProtection="1">
      <alignment horizontal="right"/>
      <protection locked="0"/>
    </xf>
    <xf numFmtId="168" fontId="3" fillId="6" borderId="2" xfId="20" applyNumberFormat="1" applyFont="1" applyFill="1" applyBorder="1" applyAlignment="1" applyProtection="1">
      <alignment horizontal="right"/>
      <protection locked="0"/>
    </xf>
    <xf numFmtId="9" fontId="3" fillId="6" borderId="3" xfId="31" applyFont="1" applyFill="1" applyBorder="1" applyAlignment="1" applyProtection="1">
      <alignment horizontal="right"/>
      <protection locked="0"/>
    </xf>
    <xf numFmtId="2" fontId="3" fillId="6" borderId="2" xfId="20" applyNumberFormat="1" applyFont="1" applyFill="1" applyBorder="1" applyAlignment="1">
      <alignment horizontal="right"/>
      <protection/>
    </xf>
    <xf numFmtId="0" fontId="3" fillId="6" borderId="4" xfId="20" applyFont="1" applyFill="1" applyBorder="1" applyAlignment="1" applyProtection="1">
      <alignment horizontal="left"/>
      <protection locked="0"/>
    </xf>
    <xf numFmtId="0" fontId="3" fillId="6" borderId="5" xfId="20" applyFont="1" applyFill="1" applyBorder="1" applyAlignment="1" applyProtection="1">
      <alignment horizontal="left"/>
      <protection locked="0"/>
    </xf>
    <xf numFmtId="0" fontId="3" fillId="6" borderId="6" xfId="20" applyFont="1" applyFill="1" applyBorder="1" applyAlignment="1" applyProtection="1">
      <alignment horizontal="left"/>
      <protection locked="0"/>
    </xf>
    <xf numFmtId="0" fontId="3" fillId="6" borderId="0" xfId="20" applyFont="1" applyFill="1" applyBorder="1" applyAlignment="1" applyProtection="1">
      <alignment horizontal="left"/>
      <protection locked="0"/>
    </xf>
    <xf numFmtId="0" fontId="3" fillId="6" borderId="7" xfId="20" applyFont="1" applyFill="1" applyBorder="1" applyAlignment="1" applyProtection="1">
      <alignment horizontal="left"/>
      <protection locked="0"/>
    </xf>
    <xf numFmtId="0" fontId="3" fillId="6" borderId="8" xfId="20" applyFont="1" applyFill="1" applyBorder="1" applyAlignment="1" applyProtection="1">
      <alignment horizontal="left"/>
      <protection locked="0"/>
    </xf>
    <xf numFmtId="166" fontId="2" fillId="7" borderId="9" xfId="20" applyNumberFormat="1" applyFont="1" applyFill="1" applyBorder="1" applyAlignment="1" applyProtection="1">
      <alignment horizontal="center" vertical="center" wrapText="1"/>
      <protection locked="0"/>
    </xf>
    <xf numFmtId="0" fontId="2" fillId="8" borderId="9" xfId="20" applyFont="1" applyFill="1" applyBorder="1" applyAlignment="1" applyProtection="1">
      <alignment horizontal="center" vertical="center" wrapText="1"/>
      <protection locked="0"/>
    </xf>
    <xf numFmtId="165" fontId="2" fillId="8" borderId="9" xfId="22" applyFont="1" applyFill="1" applyBorder="1" applyAlignment="1" applyProtection="1">
      <alignment horizontal="center" vertical="center" wrapText="1"/>
      <protection/>
    </xf>
    <xf numFmtId="166" fontId="2" fillId="8" borderId="9" xfId="20" applyNumberFormat="1" applyFont="1" applyFill="1" applyBorder="1" applyAlignment="1">
      <alignment horizontal="center" vertical="center" wrapText="1"/>
      <protection/>
    </xf>
    <xf numFmtId="166" fontId="2" fillId="0" borderId="0" xfId="0" applyNumberFormat="1" applyFont="1" applyFill="1" applyAlignment="1">
      <alignment horizontal="center" vertical="center" wrapText="1"/>
    </xf>
    <xf numFmtId="4" fontId="2" fillId="0" borderId="0" xfId="20" applyNumberFormat="1" applyFont="1" applyFill="1" applyAlignment="1">
      <alignment horizontal="center" vertical="center" wrapText="1"/>
      <protection/>
    </xf>
    <xf numFmtId="0" fontId="2" fillId="8" borderId="9" xfId="20" applyFont="1" applyFill="1" applyBorder="1" applyAlignment="1" applyProtection="1">
      <alignment horizontal="center" vertical="center" wrapText="1"/>
      <protection/>
    </xf>
    <xf numFmtId="168" fontId="2" fillId="8" borderId="9" xfId="22" applyNumberFormat="1" applyFont="1" applyFill="1" applyBorder="1" applyAlignment="1" applyProtection="1">
      <alignment horizontal="center" vertical="center" wrapText="1"/>
      <protection/>
    </xf>
    <xf numFmtId="166" fontId="2" fillId="9" borderId="9" xfId="0" applyNumberFormat="1" applyFont="1" applyFill="1" applyBorder="1" applyAlignment="1">
      <alignment horizontal="center" vertical="center" wrapText="1"/>
    </xf>
    <xf numFmtId="44" fontId="2" fillId="10" borderId="9" xfId="20" applyNumberFormat="1" applyFont="1" applyFill="1" applyBorder="1" applyAlignment="1" applyProtection="1">
      <alignment horizontal="center" vertical="center" wrapText="1"/>
      <protection locked="0"/>
    </xf>
    <xf numFmtId="44" fontId="4" fillId="11" borderId="9" xfId="32" applyFont="1" applyFill="1" applyBorder="1" applyAlignment="1">
      <alignment horizontal="center" vertical="center"/>
    </xf>
    <xf numFmtId="41" fontId="2" fillId="12" borderId="9" xfId="20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20" applyNumberFormat="1" applyFont="1" applyFill="1" applyAlignment="1">
      <alignment wrapText="1"/>
      <protection/>
    </xf>
    <xf numFmtId="0" fontId="5" fillId="13" borderId="9" xfId="0" applyFont="1" applyFill="1" applyBorder="1" applyAlignment="1">
      <alignment horizontal="center" vertical="center" wrapText="1"/>
    </xf>
    <xf numFmtId="0" fontId="5" fillId="14" borderId="9" xfId="36" applyFont="1" applyFill="1" applyBorder="1" applyAlignment="1">
      <alignment horizontal="center" vertical="center"/>
    </xf>
    <xf numFmtId="0" fontId="2" fillId="11" borderId="10" xfId="38" applyFont="1" applyFill="1" applyBorder="1" applyAlignment="1">
      <alignment horizontal="center" vertical="center"/>
    </xf>
    <xf numFmtId="0" fontId="2" fillId="11" borderId="9" xfId="39" applyFont="1" applyFill="1" applyBorder="1" applyAlignment="1">
      <alignment horizontal="center" vertical="center"/>
    </xf>
    <xf numFmtId="0" fontId="8" fillId="0" borderId="0" xfId="20" applyFont="1" applyAlignment="1">
      <alignment wrapText="1"/>
      <protection/>
    </xf>
    <xf numFmtId="0" fontId="9" fillId="13" borderId="9" xfId="0" applyFont="1" applyFill="1" applyBorder="1" applyAlignment="1">
      <alignment horizontal="center" vertical="center" wrapText="1"/>
    </xf>
    <xf numFmtId="0" fontId="9" fillId="14" borderId="9" xfId="36" applyFont="1" applyFill="1" applyBorder="1" applyAlignment="1">
      <alignment horizontal="center" vertical="center"/>
    </xf>
    <xf numFmtId="165" fontId="8" fillId="8" borderId="9" xfId="22" applyFont="1" applyFill="1" applyBorder="1" applyAlignment="1" applyProtection="1">
      <alignment horizontal="center" vertical="center" wrapText="1"/>
      <protection/>
    </xf>
    <xf numFmtId="1" fontId="8" fillId="8" borderId="9" xfId="20" applyNumberFormat="1" applyFont="1" applyFill="1" applyBorder="1" applyAlignment="1" applyProtection="1">
      <alignment horizontal="center" vertical="center" wrapText="1"/>
      <protection/>
    </xf>
    <xf numFmtId="166" fontId="8" fillId="8" borderId="9" xfId="20" applyNumberFormat="1" applyFont="1" applyFill="1" applyBorder="1" applyAlignment="1">
      <alignment horizontal="center" vertical="center" wrapText="1"/>
      <protection/>
    </xf>
    <xf numFmtId="0" fontId="8" fillId="8" borderId="9" xfId="20" applyFont="1" applyFill="1" applyBorder="1" applyAlignment="1" applyProtection="1">
      <alignment horizontal="center" vertical="center" wrapText="1"/>
      <protection locked="0"/>
    </xf>
    <xf numFmtId="0" fontId="8" fillId="8" borderId="9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" applyFont="1" applyFill="1" applyAlignment="1">
      <alignment vertical="center" wrapText="1"/>
      <protection/>
    </xf>
    <xf numFmtId="0" fontId="8" fillId="11" borderId="10" xfId="38" applyFont="1" applyFill="1" applyBorder="1" applyAlignment="1">
      <alignment horizontal="center" vertical="center"/>
    </xf>
    <xf numFmtId="0" fontId="8" fillId="11" borderId="9" xfId="39" applyFont="1" applyFill="1" applyBorder="1" applyAlignment="1">
      <alignment horizontal="center" vertical="center"/>
    </xf>
    <xf numFmtId="44" fontId="10" fillId="11" borderId="9" xfId="32" applyFont="1" applyFill="1" applyBorder="1" applyAlignment="1">
      <alignment horizontal="center" vertical="center"/>
    </xf>
    <xf numFmtId="41" fontId="8" fillId="9" borderId="9" xfId="0" applyNumberFormat="1" applyFont="1" applyFill="1" applyBorder="1" applyAlignment="1">
      <alignment horizontal="center" vertical="center" wrapText="1"/>
    </xf>
    <xf numFmtId="166" fontId="8" fillId="15" borderId="9" xfId="0" applyNumberFormat="1" applyFont="1" applyFill="1" applyBorder="1" applyAlignment="1">
      <alignment horizontal="center" vertical="center" wrapText="1"/>
    </xf>
    <xf numFmtId="3" fontId="8" fillId="16" borderId="9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" applyFont="1" applyFill="1" applyAlignment="1">
      <alignment horizontal="center" vertical="center" wrapText="1"/>
      <protection/>
    </xf>
    <xf numFmtId="4" fontId="8" fillId="0" borderId="0" xfId="20" applyNumberFormat="1" applyFont="1" applyFill="1" applyAlignment="1">
      <alignment horizontal="center" vertical="center" wrapText="1"/>
      <protection/>
    </xf>
    <xf numFmtId="1" fontId="8" fillId="0" borderId="0" xfId="20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20" applyNumberFormat="1" applyFont="1" applyAlignment="1" applyProtection="1">
      <alignment wrapText="1"/>
      <protection locked="0"/>
    </xf>
    <xf numFmtId="0" fontId="8" fillId="0" borderId="0" xfId="20" applyFont="1" applyAlignment="1" applyProtection="1">
      <alignment wrapText="1"/>
      <protection locked="0"/>
    </xf>
    <xf numFmtId="44" fontId="8" fillId="0" borderId="0" xfId="27" applyFont="1" applyAlignment="1" applyProtection="1">
      <alignment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9" fillId="11" borderId="9" xfId="37" applyFont="1" applyFill="1" applyBorder="1" applyAlignment="1">
      <alignment horizontal="center" vertical="center" wrapText="1"/>
    </xf>
    <xf numFmtId="0" fontId="9" fillId="13" borderId="9" xfId="20" applyFont="1" applyFill="1" applyBorder="1" applyAlignment="1">
      <alignment horizontal="center" vertical="center" wrapText="1"/>
      <protection/>
    </xf>
    <xf numFmtId="0" fontId="2" fillId="13" borderId="9" xfId="20" applyFont="1" applyFill="1" applyBorder="1" applyAlignment="1">
      <alignment vertical="center" wrapText="1"/>
      <protection/>
    </xf>
    <xf numFmtId="0" fontId="3" fillId="11" borderId="9" xfId="0" applyFont="1" applyFill="1" applyBorder="1" applyAlignment="1">
      <alignment horizontal="center" vertical="center" wrapText="1"/>
    </xf>
    <xf numFmtId="44" fontId="8" fillId="11" borderId="9" xfId="22" applyNumberFormat="1" applyFont="1" applyFill="1" applyBorder="1" applyAlignment="1" applyProtection="1">
      <alignment horizontal="center" vertical="center" wrapText="1"/>
      <protection/>
    </xf>
    <xf numFmtId="0" fontId="3" fillId="11" borderId="9" xfId="0" applyFont="1" applyFill="1" applyBorder="1" applyAlignment="1">
      <alignment horizontal="justify" vertical="top"/>
    </xf>
    <xf numFmtId="0" fontId="11" fillId="11" borderId="9" xfId="0" applyFont="1" applyFill="1" applyBorder="1" applyAlignment="1">
      <alignment horizontal="justify" vertical="top"/>
    </xf>
    <xf numFmtId="0" fontId="3" fillId="0" borderId="9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4" fontId="9" fillId="18" borderId="15" xfId="27" applyFont="1" applyFill="1" applyBorder="1" applyAlignment="1" applyProtection="1">
      <alignment wrapText="1"/>
      <protection locked="0"/>
    </xf>
    <xf numFmtId="0" fontId="9" fillId="18" borderId="16" xfId="20" applyFont="1" applyFill="1" applyBorder="1" applyAlignment="1" applyProtection="1">
      <alignment wrapText="1"/>
      <protection locked="0"/>
    </xf>
    <xf numFmtId="0" fontId="9" fillId="18" borderId="17" xfId="20" applyFont="1" applyFill="1" applyBorder="1" applyAlignment="1" applyProtection="1">
      <alignment wrapText="1"/>
      <protection locked="0"/>
    </xf>
    <xf numFmtId="0" fontId="8" fillId="8" borderId="18" xfId="20" applyFont="1" applyFill="1" applyBorder="1" applyAlignment="1" applyProtection="1">
      <alignment horizontal="center" vertical="center" wrapText="1"/>
      <protection locked="0"/>
    </xf>
    <xf numFmtId="0" fontId="8" fillId="8" borderId="16" xfId="20" applyNumberFormat="1" applyFont="1" applyFill="1" applyBorder="1" applyAlignment="1" applyProtection="1">
      <alignment horizontal="center" vertical="center" wrapText="1"/>
      <protection locked="0"/>
    </xf>
    <xf numFmtId="0" fontId="25" fillId="9" borderId="0" xfId="0" applyFont="1" applyFill="1" applyAlignment="1">
      <alignment vertical="center"/>
    </xf>
    <xf numFmtId="0" fontId="26" fillId="9" borderId="0" xfId="0" applyFont="1" applyFill="1"/>
    <xf numFmtId="0" fontId="16" fillId="17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/>
    <xf numFmtId="44" fontId="2" fillId="11" borderId="9" xfId="27" applyFont="1" applyFill="1" applyBorder="1" applyAlignment="1" applyProtection="1">
      <alignment wrapText="1"/>
      <protection locked="0"/>
    </xf>
    <xf numFmtId="0" fontId="2" fillId="11" borderId="9" xfId="20" applyFont="1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2" fillId="11" borderId="0" xfId="20" applyFont="1" applyFill="1" applyBorder="1" applyAlignment="1" applyProtection="1">
      <alignment wrapText="1"/>
      <protection locked="0"/>
    </xf>
    <xf numFmtId="14" fontId="8" fillId="8" borderId="9" xfId="20" applyNumberFormat="1" applyFont="1" applyFill="1" applyBorder="1" applyAlignment="1" applyProtection="1">
      <alignment horizontal="center" vertical="center" wrapText="1"/>
      <protection locked="0"/>
    </xf>
    <xf numFmtId="44" fontId="8" fillId="0" borderId="0" xfId="20" applyNumberFormat="1" applyFont="1" applyAlignment="1" applyProtection="1">
      <alignment wrapText="1"/>
      <protection locked="0"/>
    </xf>
    <xf numFmtId="44" fontId="8" fillId="0" borderId="0" xfId="32" applyFont="1" applyAlignment="1" applyProtection="1">
      <alignment wrapText="1"/>
      <protection locked="0"/>
    </xf>
    <xf numFmtId="3" fontId="8" fillId="19" borderId="9" xfId="20" applyNumberFormat="1" applyFont="1" applyFill="1" applyBorder="1" applyAlignment="1" applyProtection="1">
      <alignment horizontal="center" vertical="center" wrapText="1"/>
      <protection locked="0"/>
    </xf>
    <xf numFmtId="0" fontId="8" fillId="20" borderId="0" xfId="0" applyNumberFormat="1" applyFont="1" applyFill="1" applyBorder="1" applyAlignment="1">
      <alignment horizontal="left" vertical="center" wrapText="1"/>
    </xf>
    <xf numFmtId="0" fontId="8" fillId="20" borderId="19" xfId="0" applyNumberFormat="1" applyFont="1" applyFill="1" applyBorder="1" applyAlignment="1">
      <alignment horizontal="left" vertical="center" wrapText="1"/>
    </xf>
    <xf numFmtId="0" fontId="8" fillId="20" borderId="9" xfId="0" applyNumberFormat="1" applyFont="1" applyFill="1" applyBorder="1" applyAlignment="1">
      <alignment horizontal="center" vertical="center" wrapText="1"/>
    </xf>
    <xf numFmtId="0" fontId="8" fillId="20" borderId="9" xfId="0" applyNumberFormat="1" applyFont="1" applyFill="1" applyBorder="1" applyAlignment="1">
      <alignment horizontal="left" vertical="center" wrapText="1"/>
    </xf>
    <xf numFmtId="0" fontId="9" fillId="0" borderId="9" xfId="20" applyFont="1" applyFill="1" applyBorder="1" applyAlignment="1">
      <alignment horizontal="center" vertical="center" wrapText="1"/>
      <protection/>
    </xf>
    <xf numFmtId="0" fontId="9" fillId="11" borderId="1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8" fillId="8" borderId="1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3" xfId="20" applyNumberFormat="1" applyFont="1" applyFill="1" applyBorder="1" applyAlignment="1" applyProtection="1">
      <alignment horizontal="center" vertical="center" wrapText="1"/>
      <protection locked="0"/>
    </xf>
    <xf numFmtId="3" fontId="8" fillId="16" borderId="4" xfId="20" applyNumberFormat="1" applyFont="1" applyFill="1" applyBorder="1" applyAlignment="1" applyProtection="1">
      <alignment horizontal="center" vertical="center" wrapText="1"/>
      <protection locked="0"/>
    </xf>
    <xf numFmtId="3" fontId="8" fillId="16" borderId="6" xfId="20" applyNumberFormat="1" applyFont="1" applyFill="1" applyBorder="1" applyAlignment="1" applyProtection="1">
      <alignment horizontal="center" vertical="center" wrapText="1"/>
      <protection locked="0"/>
    </xf>
    <xf numFmtId="3" fontId="8" fillId="16" borderId="7" xfId="20" applyNumberFormat="1" applyFont="1" applyFill="1" applyBorder="1" applyAlignment="1" applyProtection="1">
      <alignment horizontal="center" vertical="center" wrapText="1"/>
      <protection locked="0"/>
    </xf>
    <xf numFmtId="41" fontId="8" fillId="9" borderId="1" xfId="0" applyNumberFormat="1" applyFont="1" applyFill="1" applyBorder="1" applyAlignment="1">
      <alignment horizontal="center" vertical="center" wrapText="1"/>
    </xf>
    <xf numFmtId="41" fontId="8" fillId="9" borderId="2" xfId="0" applyNumberFormat="1" applyFont="1" applyFill="1" applyBorder="1" applyAlignment="1">
      <alignment horizontal="center" vertical="center" wrapText="1"/>
    </xf>
    <xf numFmtId="41" fontId="8" fillId="9" borderId="3" xfId="0" applyNumberFormat="1" applyFont="1" applyFill="1" applyBorder="1" applyAlignment="1">
      <alignment horizontal="center" vertical="center" wrapText="1"/>
    </xf>
    <xf numFmtId="166" fontId="8" fillId="15" borderId="1" xfId="0" applyNumberFormat="1" applyFont="1" applyFill="1" applyBorder="1" applyAlignment="1">
      <alignment horizontal="center" vertical="center" wrapText="1"/>
    </xf>
    <xf numFmtId="166" fontId="8" fillId="15" borderId="2" xfId="0" applyNumberFormat="1" applyFont="1" applyFill="1" applyBorder="1" applyAlignment="1">
      <alignment horizontal="center" vertical="center" wrapText="1"/>
    </xf>
    <xf numFmtId="166" fontId="8" fillId="15" borderId="3" xfId="0" applyNumberFormat="1" applyFont="1" applyFill="1" applyBorder="1" applyAlignment="1">
      <alignment horizontal="center" vertical="center" wrapText="1"/>
    </xf>
    <xf numFmtId="0" fontId="8" fillId="8" borderId="20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21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22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23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19" xfId="20" applyNumberFormat="1" applyFont="1" applyFill="1" applyBorder="1" applyAlignment="1" applyProtection="1">
      <alignment horizontal="center" vertical="center" wrapText="1"/>
      <protection locked="0"/>
    </xf>
    <xf numFmtId="0" fontId="8" fillId="8" borderId="24" xfId="20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44" fontId="8" fillId="11" borderId="1" xfId="22" applyNumberFormat="1" applyFont="1" applyFill="1" applyBorder="1" applyAlignment="1" applyProtection="1">
      <alignment horizontal="center" vertical="center" wrapText="1"/>
      <protection/>
    </xf>
    <xf numFmtId="44" fontId="8" fillId="11" borderId="2" xfId="22" applyNumberFormat="1" applyFont="1" applyFill="1" applyBorder="1" applyAlignment="1" applyProtection="1">
      <alignment horizontal="center" vertical="center" wrapText="1"/>
      <protection/>
    </xf>
    <xf numFmtId="44" fontId="8" fillId="11" borderId="3" xfId="22" applyNumberFormat="1" applyFont="1" applyFill="1" applyBorder="1" applyAlignment="1" applyProtection="1">
      <alignment horizontal="center" vertical="center" wrapText="1"/>
      <protection/>
    </xf>
    <xf numFmtId="0" fontId="8" fillId="11" borderId="1" xfId="38" applyFont="1" applyFill="1" applyBorder="1" applyAlignment="1">
      <alignment horizontal="center" vertical="center"/>
    </xf>
    <xf numFmtId="0" fontId="8" fillId="11" borderId="2" xfId="38" applyFont="1" applyFill="1" applyBorder="1" applyAlignment="1">
      <alignment horizontal="center" vertical="center"/>
    </xf>
    <xf numFmtId="0" fontId="8" fillId="11" borderId="3" xfId="38" applyFont="1" applyFill="1" applyBorder="1" applyAlignment="1">
      <alignment horizontal="center" vertical="center"/>
    </xf>
    <xf numFmtId="0" fontId="8" fillId="11" borderId="1" xfId="39" applyFont="1" applyFill="1" applyBorder="1" applyAlignment="1">
      <alignment horizontal="center" vertical="center"/>
    </xf>
    <xf numFmtId="0" fontId="8" fillId="11" borderId="2" xfId="39" applyFont="1" applyFill="1" applyBorder="1" applyAlignment="1">
      <alignment horizontal="center" vertical="center"/>
    </xf>
    <xf numFmtId="0" fontId="8" fillId="11" borderId="3" xfId="39" applyFont="1" applyFill="1" applyBorder="1" applyAlignment="1">
      <alignment horizontal="center" vertical="center"/>
    </xf>
    <xf numFmtId="0" fontId="8" fillId="20" borderId="18" xfId="0" applyNumberFormat="1" applyFont="1" applyFill="1" applyBorder="1" applyAlignment="1">
      <alignment horizontal="left" vertical="center" wrapText="1"/>
    </xf>
    <xf numFmtId="3" fontId="9" fillId="19" borderId="15" xfId="20" applyNumberFormat="1" applyFont="1" applyFill="1" applyBorder="1" applyAlignment="1" applyProtection="1">
      <alignment horizontal="center" vertical="center" wrapText="1"/>
      <protection locked="0"/>
    </xf>
    <xf numFmtId="3" fontId="9" fillId="19" borderId="16" xfId="20" applyNumberFormat="1" applyFont="1" applyFill="1" applyBorder="1" applyAlignment="1" applyProtection="1">
      <alignment horizontal="center" vertical="center" wrapText="1"/>
      <protection locked="0"/>
    </xf>
    <xf numFmtId="3" fontId="8" fillId="19" borderId="2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3" fillId="6" borderId="18" xfId="20" applyFont="1" applyFill="1" applyBorder="1" applyAlignment="1" applyProtection="1">
      <alignment horizontal="left"/>
      <protection locked="0"/>
    </xf>
    <xf numFmtId="0" fontId="3" fillId="6" borderId="10" xfId="20" applyFont="1" applyFill="1" applyBorder="1" applyAlignment="1" applyProtection="1">
      <alignment horizontal="left"/>
      <protection locked="0"/>
    </xf>
    <xf numFmtId="0" fontId="3" fillId="6" borderId="25" xfId="20" applyFont="1" applyFill="1" applyBorder="1" applyAlignment="1" applyProtection="1">
      <alignment horizontal="left"/>
      <protection locked="0"/>
    </xf>
    <xf numFmtId="0" fontId="3" fillId="6" borderId="4" xfId="20" applyFont="1" applyFill="1" applyBorder="1" applyAlignment="1">
      <alignment vertical="center" wrapText="1"/>
      <protection/>
    </xf>
    <xf numFmtId="0" fontId="3" fillId="6" borderId="5" xfId="20" applyFont="1" applyFill="1" applyBorder="1" applyAlignment="1">
      <alignment vertical="center" wrapText="1"/>
      <protection/>
    </xf>
    <xf numFmtId="0" fontId="3" fillId="6" borderId="23" xfId="20" applyFont="1" applyFill="1" applyBorder="1" applyAlignment="1">
      <alignment vertical="center" wrapText="1"/>
      <protection/>
    </xf>
    <xf numFmtId="0" fontId="3" fillId="6" borderId="6" xfId="20" applyFont="1" applyFill="1" applyBorder="1" applyAlignment="1">
      <alignment vertical="center" wrapText="1"/>
      <protection/>
    </xf>
    <xf numFmtId="0" fontId="3" fillId="6" borderId="0" xfId="20" applyFont="1" applyFill="1" applyBorder="1" applyAlignment="1">
      <alignment vertical="center" wrapText="1"/>
      <protection/>
    </xf>
    <xf numFmtId="0" fontId="3" fillId="6" borderId="19" xfId="20" applyFont="1" applyFill="1" applyBorder="1" applyAlignment="1">
      <alignment vertical="center" wrapText="1"/>
      <protection/>
    </xf>
    <xf numFmtId="0" fontId="2" fillId="20" borderId="9" xfId="0" applyNumberFormat="1" applyFont="1" applyFill="1" applyBorder="1" applyAlignment="1">
      <alignment horizontal="center" vertical="center" wrapText="1"/>
    </xf>
    <xf numFmtId="0" fontId="2" fillId="20" borderId="0" xfId="0" applyNumberFormat="1" applyFont="1" applyFill="1" applyBorder="1" applyAlignment="1">
      <alignment horizontal="center" vertical="center" wrapText="1"/>
    </xf>
    <xf numFmtId="0" fontId="2" fillId="20" borderId="19" xfId="0" applyNumberFormat="1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vertical="center" wrapText="1"/>
      <protection/>
    </xf>
    <xf numFmtId="0" fontId="3" fillId="6" borderId="8" xfId="20" applyFont="1" applyFill="1" applyBorder="1" applyAlignment="1">
      <alignment vertical="center" wrapText="1"/>
      <protection/>
    </xf>
    <xf numFmtId="0" fontId="3" fillId="6" borderId="24" xfId="20" applyFont="1" applyFill="1" applyBorder="1" applyAlignment="1">
      <alignment vertical="center" wrapText="1"/>
      <protection/>
    </xf>
    <xf numFmtId="0" fontId="2" fillId="20" borderId="18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Separador de milhares 2" xfId="21"/>
    <cellStyle name="Separador de milhares 3" xfId="22"/>
    <cellStyle name="Título 5" xfId="23"/>
    <cellStyle name="Moeda 2" xfId="24"/>
    <cellStyle name="Separador de milhares 2 3" xfId="25"/>
    <cellStyle name="Separador de milhares 2 2" xfId="26"/>
    <cellStyle name="Moeda 3" xfId="27"/>
    <cellStyle name="Moeda 2 2" xfId="28"/>
    <cellStyle name="Separador de milhares 2 3 2" xfId="29"/>
    <cellStyle name="Separador de milhares 2 2 2" xfId="30"/>
    <cellStyle name="Porcentagem 2" xfId="31"/>
    <cellStyle name="Moeda" xfId="32"/>
    <cellStyle name="Moeda 4" xfId="33"/>
    <cellStyle name="Separador de milhares 2 3 3" xfId="34"/>
    <cellStyle name="Separador de milhares 2 2 3" xfId="35"/>
    <cellStyle name="20% - Accent1" xfId="36"/>
    <cellStyle name="40% - Accent4" xfId="37"/>
    <cellStyle name="Accent3" xfId="38"/>
    <cellStyle name="40% - Accent6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"/>
  <sheetViews>
    <sheetView zoomScale="89" zoomScaleNormal="89" workbookViewId="0" topLeftCell="A1">
      <selection activeCell="D8" sqref="D8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5</v>
      </c>
      <c r="I4" s="48">
        <f aca="true" t="shared" si="0" ref="I4:I5">H4-(SUM(K4:AB4))</f>
        <v>5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10</v>
      </c>
      <c r="I5" s="48">
        <f t="shared" si="0"/>
        <v>10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13</v>
      </c>
      <c r="I6" s="48">
        <f>H6-(SUM(K6:AB6))</f>
        <v>13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  <mergeCell ref="K1:K2"/>
    <mergeCell ref="AB1:AB2"/>
    <mergeCell ref="A2:J2"/>
    <mergeCell ref="A1:C1"/>
    <mergeCell ref="D1:G1"/>
    <mergeCell ref="H1:J1"/>
    <mergeCell ref="P1:P2"/>
    <mergeCell ref="Q1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zoomScale="80" zoomScaleNormal="80" workbookViewId="0" topLeftCell="A1">
      <selection activeCell="F13" sqref="F13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20</v>
      </c>
      <c r="I4" s="48">
        <f aca="true" t="shared" si="0" ref="I4:I5">H4-(SUM(K4:AB4))</f>
        <v>20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5</v>
      </c>
      <c r="I5" s="48">
        <f t="shared" si="0"/>
        <v>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4</v>
      </c>
      <c r="I6" s="48">
        <f>H6-(SUM(K6:AB6))</f>
        <v>4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A4:A6"/>
    <mergeCell ref="A1:C1"/>
    <mergeCell ref="A2:J2"/>
    <mergeCell ref="B4:B6"/>
    <mergeCell ref="L1:L2"/>
    <mergeCell ref="K1:K2"/>
    <mergeCell ref="D1:G1"/>
    <mergeCell ref="H1:J1"/>
    <mergeCell ref="AB1:AB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A78-976D-4593-B5F6-099C23B0F5D0}">
  <dimension ref="A1:AB7"/>
  <sheetViews>
    <sheetView zoomScale="80" zoomScaleNormal="80" workbookViewId="0" topLeftCell="A1">
      <selection activeCell="K6" sqref="K6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20</v>
      </c>
      <c r="I4" s="48">
        <f aca="true" t="shared" si="0" ref="I4:I5">H4-(SUM(K4:AB4))</f>
        <v>20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0</v>
      </c>
      <c r="I5" s="48">
        <f t="shared" si="0"/>
        <v>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8"/>
  <sheetViews>
    <sheetView zoomScale="80" zoomScaleNormal="80" workbookViewId="0" topLeftCell="A1">
      <selection activeCell="D18" sqref="D18"/>
    </sheetView>
  </sheetViews>
  <sheetFormatPr defaultColWidth="9.7109375" defaultRowHeight="12.75"/>
  <cols>
    <col min="1" max="1" width="9.7109375" style="2" customWidth="1"/>
    <col min="2" max="2" width="29.28125" style="1" customWidth="1"/>
    <col min="3" max="3" width="16.57421875" style="23" customWidth="1"/>
    <col min="4" max="4" width="89.28125" style="23" customWidth="1"/>
    <col min="5" max="5" width="15.421875" style="23" customWidth="1"/>
    <col min="6" max="7" width="17.57421875" style="1" customWidth="1"/>
    <col min="8" max="8" width="12.00390625" style="5" customWidth="1"/>
    <col min="9" max="9" width="13.28125" style="22" customWidth="1"/>
    <col min="10" max="10" width="12.57421875" style="4" customWidth="1"/>
    <col min="11" max="11" width="16.57421875" style="2" bestFit="1" customWidth="1"/>
    <col min="12" max="12" width="20.140625" style="2" bestFit="1" customWidth="1"/>
    <col min="13" max="16384" width="9.7109375" style="2" customWidth="1"/>
  </cols>
  <sheetData>
    <row r="1" spans="1:12" ht="63.75" customHeight="1">
      <c r="A1" s="161" t="s">
        <v>27</v>
      </c>
      <c r="B1" s="161"/>
      <c r="C1" s="162"/>
      <c r="D1" s="169" t="s">
        <v>16</v>
      </c>
      <c r="E1" s="170"/>
      <c r="F1" s="170"/>
      <c r="G1" s="170"/>
      <c r="H1" s="160" t="s">
        <v>28</v>
      </c>
      <c r="I1" s="160"/>
      <c r="J1" s="160"/>
      <c r="K1" s="160"/>
      <c r="L1" s="160"/>
    </row>
    <row r="2" spans="1:12" s="3" customFormat="1" ht="30">
      <c r="A2" s="60" t="s">
        <v>5</v>
      </c>
      <c r="B2" s="31" t="s">
        <v>22</v>
      </c>
      <c r="C2" s="31" t="s">
        <v>4</v>
      </c>
      <c r="D2" s="32" t="s">
        <v>17</v>
      </c>
      <c r="E2" s="31" t="s">
        <v>18</v>
      </c>
      <c r="F2" s="31" t="s">
        <v>19</v>
      </c>
      <c r="G2" s="20" t="s">
        <v>2</v>
      </c>
      <c r="H2" s="24" t="s">
        <v>6</v>
      </c>
      <c r="I2" s="21" t="s">
        <v>7</v>
      </c>
      <c r="J2" s="19" t="s">
        <v>8</v>
      </c>
      <c r="K2" s="25" t="s">
        <v>9</v>
      </c>
      <c r="L2" s="25" t="s">
        <v>10</v>
      </c>
    </row>
    <row r="3" spans="1:12" s="3" customFormat="1" ht="110.25">
      <c r="A3" s="163">
        <v>1</v>
      </c>
      <c r="B3" s="109" t="s">
        <v>30</v>
      </c>
      <c r="C3" s="57">
        <v>1</v>
      </c>
      <c r="D3" s="65" t="s">
        <v>31</v>
      </c>
      <c r="E3" s="33" t="s">
        <v>18</v>
      </c>
      <c r="F3" s="61" t="s">
        <v>20</v>
      </c>
      <c r="G3" s="28">
        <v>3400</v>
      </c>
      <c r="H3" s="26">
        <f>CEO!H4+CEAD!H4+CESFI!H4+CCT!H4+CEART!H4+CEAVI!H4+CEFID!H4+FAED!H4+CEPLAN!H4</f>
        <v>1746</v>
      </c>
      <c r="I3" s="29">
        <f>(CEO!H4-CEO!I4)+(CEART!H4-CEART!I4)+(CEAD!H4-CEAD!I4)+(CESFI!H4-CESFI!I4)+(CCT!H4-CCT!I4)+(CEAVI!H4-CEAVI!I4)+(CEFID!H4-CEFID!I4)+(FAED!H4-FAED!I4)+(CEPLAN!H4-CEPLAN!I4)</f>
        <v>1570</v>
      </c>
      <c r="J3" s="18">
        <f aca="true" t="shared" si="0" ref="J3:J5">H3-I3</f>
        <v>176</v>
      </c>
      <c r="K3" s="27">
        <f aca="true" t="shared" si="1" ref="K3:K4">G3*H3</f>
        <v>5936400</v>
      </c>
      <c r="L3" s="27">
        <f aca="true" t="shared" si="2" ref="L3:L4">I3*G3</f>
        <v>5338000</v>
      </c>
    </row>
    <row r="4" spans="1:12" s="3" customFormat="1" ht="110.25">
      <c r="A4" s="164"/>
      <c r="B4" s="110"/>
      <c r="C4" s="57">
        <v>2</v>
      </c>
      <c r="D4" s="65" t="s">
        <v>24</v>
      </c>
      <c r="E4" s="33" t="s">
        <v>18</v>
      </c>
      <c r="F4" s="61" t="s">
        <v>20</v>
      </c>
      <c r="G4" s="28">
        <v>3540</v>
      </c>
      <c r="H4" s="26">
        <f>CEO!H5+CEAD!H5+CESFI!H5+CCT!H5+CEART!H5+CEAVI!H5+CEFID!H5+FAED!H5+CEPLAN!H5</f>
        <v>65</v>
      </c>
      <c r="I4" s="29">
        <f>(CEO!H5-CEO!I5)+(CEART!H5-CEART!I5)+(CEAD!H5-CEAD!I5)+(CESFI!H5-CESFI!I5)+(CCT!H5-CCT!I5)+(CEAVI!H5-CEAVI!I5)+(CEFID!H5-CEFID!I5)+(FAED!H5-FAED!I5)+(CEPLAN!H5-CEPLAN!I5)</f>
        <v>0</v>
      </c>
      <c r="J4" s="18">
        <f t="shared" si="0"/>
        <v>65</v>
      </c>
      <c r="K4" s="27">
        <f t="shared" si="1"/>
        <v>230100</v>
      </c>
      <c r="L4" s="27">
        <f t="shared" si="2"/>
        <v>0</v>
      </c>
    </row>
    <row r="5" spans="1:12" ht="110.25">
      <c r="A5" s="165"/>
      <c r="B5" s="111"/>
      <c r="C5" s="58">
        <v>3</v>
      </c>
      <c r="D5" s="65" t="s">
        <v>25</v>
      </c>
      <c r="E5" s="33" t="s">
        <v>18</v>
      </c>
      <c r="F5" s="34" t="s">
        <v>20</v>
      </c>
      <c r="G5" s="28">
        <v>3800</v>
      </c>
      <c r="H5" s="26">
        <f>CEO!H6+CEAD!H6+CESFI!H6+CCT!H6+CEART!H6+CEAVI!H6+CEFID!H6+FAED!H6+CEPLAN!H6</f>
        <v>77</v>
      </c>
      <c r="I5" s="29">
        <f>(CEO!H6-CEO!I6)+(CEART!H6-CEART!I6)+(CEAD!H6-CEAD!I6)+(CESFI!H6-CESFI!I6)+(CCT!H6-CCT!I6)+(CEAVI!H6-CEAVI!I6)+(CEFID!H6-CEFID!I6)+(FAED!H6-FAED!I6)+(CEPLAN!H6-CEPLAN!I6)</f>
        <v>0</v>
      </c>
      <c r="J5" s="18">
        <f t="shared" si="0"/>
        <v>77</v>
      </c>
      <c r="K5" s="27">
        <f>G5*H5</f>
        <v>292600</v>
      </c>
      <c r="L5" s="27">
        <f>I5*G5</f>
        <v>0</v>
      </c>
    </row>
    <row r="6" spans="2:12" s="6" customFormat="1" ht="34.5" customHeight="1">
      <c r="B6" s="1"/>
      <c r="C6" s="23"/>
      <c r="D6" s="23"/>
      <c r="E6" s="23"/>
      <c r="F6" s="1"/>
      <c r="G6" s="1"/>
      <c r="K6" s="30">
        <f>SUM(K3:K5)</f>
        <v>6459100</v>
      </c>
      <c r="L6" s="30">
        <f>SUM(L5:L5)</f>
        <v>0</v>
      </c>
    </row>
    <row r="7" spans="2:7" s="6" customFormat="1" ht="12.75">
      <c r="B7" s="1"/>
      <c r="C7" s="23"/>
      <c r="D7" s="23"/>
      <c r="E7" s="23"/>
      <c r="F7" s="1"/>
      <c r="G7" s="1"/>
    </row>
    <row r="8" spans="2:10" s="6" customFormat="1" ht="12.75">
      <c r="B8" s="1"/>
      <c r="C8" s="23"/>
      <c r="D8" s="23"/>
      <c r="E8" s="23"/>
      <c r="F8" s="1"/>
      <c r="G8" s="1"/>
      <c r="H8" s="5"/>
      <c r="I8" s="22"/>
      <c r="J8" s="7"/>
    </row>
    <row r="9" spans="2:12" s="6" customFormat="1" ht="15.75">
      <c r="B9" s="1"/>
      <c r="C9" s="23"/>
      <c r="D9" s="23"/>
      <c r="E9" s="23"/>
      <c r="F9" s="1"/>
      <c r="G9" s="1"/>
      <c r="H9" s="154" t="str">
        <f>A1</f>
        <v>PROCESSO: 974/2021/UDESC</v>
      </c>
      <c r="I9" s="155"/>
      <c r="J9" s="155"/>
      <c r="K9" s="155"/>
      <c r="L9" s="156"/>
    </row>
    <row r="10" spans="2:12" s="6" customFormat="1" ht="15.75">
      <c r="B10" s="1"/>
      <c r="C10" s="23"/>
      <c r="D10" s="23"/>
      <c r="E10" s="23"/>
      <c r="F10" s="1"/>
      <c r="G10" s="1"/>
      <c r="H10" s="157" t="str">
        <f>D1</f>
        <v xml:space="preserve">OBJETO: CONTRATAÇÃO DE EMPRESA PARA PRODUÇÃO DE VÍDEO AULAS PARA A UDESC, </v>
      </c>
      <c r="I10" s="158"/>
      <c r="J10" s="158"/>
      <c r="K10" s="158"/>
      <c r="L10" s="159"/>
    </row>
    <row r="11" spans="2:12" s="6" customFormat="1" ht="15.75">
      <c r="B11" s="1"/>
      <c r="C11" s="23"/>
      <c r="D11" s="23"/>
      <c r="E11" s="23"/>
      <c r="F11" s="1"/>
      <c r="G11" s="1"/>
      <c r="H11" s="166" t="str">
        <f>H1</f>
        <v>VIGÊNCIA DA ATA: 08/09/21 até 08/09/2022.</v>
      </c>
      <c r="I11" s="167"/>
      <c r="J11" s="167"/>
      <c r="K11" s="167"/>
      <c r="L11" s="168"/>
    </row>
    <row r="12" spans="2:12" s="6" customFormat="1" ht="15.75">
      <c r="B12" s="1"/>
      <c r="C12" s="23"/>
      <c r="D12" s="23"/>
      <c r="E12" s="23"/>
      <c r="F12" s="1"/>
      <c r="G12" s="1"/>
      <c r="H12" s="12" t="s">
        <v>11</v>
      </c>
      <c r="I12" s="13"/>
      <c r="J12" s="13"/>
      <c r="K12" s="13"/>
      <c r="L12" s="8">
        <f>K6</f>
        <v>6459100</v>
      </c>
    </row>
    <row r="13" spans="2:12" s="6" customFormat="1" ht="15.75">
      <c r="B13" s="1"/>
      <c r="C13" s="23"/>
      <c r="D13" s="23"/>
      <c r="E13" s="23"/>
      <c r="F13" s="1"/>
      <c r="G13" s="1"/>
      <c r="H13" s="14" t="s">
        <v>12</v>
      </c>
      <c r="I13" s="15"/>
      <c r="J13" s="15"/>
      <c r="K13" s="15"/>
      <c r="L13" s="9">
        <f>L6</f>
        <v>0</v>
      </c>
    </row>
    <row r="14" spans="2:12" s="6" customFormat="1" ht="15.75">
      <c r="B14" s="1"/>
      <c r="C14" s="23"/>
      <c r="D14" s="23"/>
      <c r="E14" s="23"/>
      <c r="F14" s="1"/>
      <c r="G14" s="1"/>
      <c r="H14" s="14" t="s">
        <v>13</v>
      </c>
      <c r="I14" s="15"/>
      <c r="J14" s="15"/>
      <c r="K14" s="15"/>
      <c r="L14" s="11"/>
    </row>
    <row r="15" spans="2:12" s="6" customFormat="1" ht="15.75">
      <c r="B15" s="1"/>
      <c r="C15" s="23"/>
      <c r="D15" s="23"/>
      <c r="E15" s="23"/>
      <c r="F15" s="1"/>
      <c r="G15" s="1"/>
      <c r="H15" s="16" t="s">
        <v>14</v>
      </c>
      <c r="I15" s="17"/>
      <c r="J15" s="17"/>
      <c r="K15" s="17"/>
      <c r="L15" s="10">
        <f>L13/L12</f>
        <v>0</v>
      </c>
    </row>
    <row r="16" spans="2:12" s="6" customFormat="1" ht="15.75">
      <c r="B16" s="1"/>
      <c r="C16" s="23"/>
      <c r="D16" s="23"/>
      <c r="E16" s="23"/>
      <c r="F16" s="1"/>
      <c r="G16" s="1"/>
      <c r="H16" s="151" t="s">
        <v>21</v>
      </c>
      <c r="I16" s="152"/>
      <c r="J16" s="152"/>
      <c r="K16" s="152"/>
      <c r="L16" s="153"/>
    </row>
    <row r="17" spans="2:10" s="6" customFormat="1" ht="12.75">
      <c r="B17" s="1"/>
      <c r="C17" s="23"/>
      <c r="D17" s="23"/>
      <c r="E17" s="23"/>
      <c r="F17" s="1"/>
      <c r="G17" s="1"/>
      <c r="H17" s="5"/>
      <c r="I17" s="22"/>
      <c r="J17" s="7"/>
    </row>
    <row r="18" spans="2:10" s="6" customFormat="1" ht="12.75">
      <c r="B18" s="1"/>
      <c r="C18" s="23"/>
      <c r="D18" s="23"/>
      <c r="E18" s="23"/>
      <c r="F18" s="1"/>
      <c r="G18" s="1"/>
      <c r="H18" s="5"/>
      <c r="I18" s="22"/>
      <c r="J18" s="7"/>
    </row>
    <row r="19" spans="2:10" s="6" customFormat="1" ht="12.75">
      <c r="B19" s="1"/>
      <c r="C19" s="23"/>
      <c r="D19" s="23"/>
      <c r="E19" s="23"/>
      <c r="F19" s="1"/>
      <c r="G19" s="1"/>
      <c r="H19" s="5"/>
      <c r="I19" s="22"/>
      <c r="J19" s="7"/>
    </row>
    <row r="20" spans="2:10" s="6" customFormat="1" ht="12.75">
      <c r="B20" s="1"/>
      <c r="C20" s="23"/>
      <c r="D20" s="23"/>
      <c r="E20" s="23"/>
      <c r="F20" s="1"/>
      <c r="G20" s="1"/>
      <c r="H20" s="5"/>
      <c r="I20" s="22"/>
      <c r="J20" s="7"/>
    </row>
    <row r="21" spans="2:10" s="6" customFormat="1" ht="12.75">
      <c r="B21" s="1"/>
      <c r="C21" s="23"/>
      <c r="D21" s="23"/>
      <c r="E21" s="23"/>
      <c r="F21" s="1"/>
      <c r="G21" s="1"/>
      <c r="H21" s="5"/>
      <c r="I21" s="22"/>
      <c r="J21" s="7"/>
    </row>
    <row r="22" spans="2:10" s="6" customFormat="1" ht="12.75">
      <c r="B22" s="1"/>
      <c r="C22" s="23"/>
      <c r="D22" s="23"/>
      <c r="E22" s="23"/>
      <c r="F22" s="1"/>
      <c r="G22" s="1"/>
      <c r="H22" s="5"/>
      <c r="I22" s="22"/>
      <c r="J22" s="7"/>
    </row>
    <row r="23" spans="2:10" s="6" customFormat="1" ht="12.75">
      <c r="B23" s="1"/>
      <c r="C23" s="23"/>
      <c r="D23" s="23"/>
      <c r="E23" s="23"/>
      <c r="F23" s="1"/>
      <c r="G23" s="1"/>
      <c r="H23" s="5"/>
      <c r="I23" s="22"/>
      <c r="J23" s="7"/>
    </row>
    <row r="24" spans="2:10" s="6" customFormat="1" ht="12.75">
      <c r="B24" s="1"/>
      <c r="C24" s="23"/>
      <c r="D24" s="23"/>
      <c r="E24" s="23"/>
      <c r="F24" s="1"/>
      <c r="G24" s="1"/>
      <c r="H24" s="5"/>
      <c r="I24" s="22"/>
      <c r="J24" s="7"/>
    </row>
    <row r="25" spans="2:10" s="6" customFormat="1" ht="12.75">
      <c r="B25" s="1"/>
      <c r="C25" s="23"/>
      <c r="D25" s="23"/>
      <c r="E25" s="23"/>
      <c r="F25" s="1"/>
      <c r="G25" s="1"/>
      <c r="H25" s="5"/>
      <c r="I25" s="22"/>
      <c r="J25" s="7"/>
    </row>
    <row r="26" spans="2:10" s="6" customFormat="1" ht="12.75">
      <c r="B26" s="1"/>
      <c r="C26" s="23"/>
      <c r="D26" s="23"/>
      <c r="E26" s="23"/>
      <c r="F26" s="1"/>
      <c r="G26" s="1"/>
      <c r="H26" s="5"/>
      <c r="I26" s="22"/>
      <c r="J26" s="7"/>
    </row>
    <row r="27" spans="2:10" s="6" customFormat="1" ht="12.75">
      <c r="B27" s="1"/>
      <c r="C27" s="23"/>
      <c r="D27" s="23"/>
      <c r="E27" s="23"/>
      <c r="F27" s="1"/>
      <c r="G27" s="1"/>
      <c r="H27" s="5"/>
      <c r="I27" s="22"/>
      <c r="J27" s="7"/>
    </row>
    <row r="28" spans="2:10" s="6" customFormat="1" ht="12.75">
      <c r="B28" s="1"/>
      <c r="C28" s="23"/>
      <c r="D28" s="23"/>
      <c r="E28" s="23"/>
      <c r="F28" s="1"/>
      <c r="G28" s="1"/>
      <c r="H28" s="5"/>
      <c r="I28" s="22"/>
      <c r="J28" s="7"/>
    </row>
    <row r="29" spans="2:10" s="6" customFormat="1" ht="12.75">
      <c r="B29" s="1"/>
      <c r="C29" s="23"/>
      <c r="D29" s="23"/>
      <c r="E29" s="23"/>
      <c r="F29" s="1"/>
      <c r="G29" s="1"/>
      <c r="H29" s="5"/>
      <c r="I29" s="22"/>
      <c r="J29" s="7"/>
    </row>
    <row r="30" spans="2:10" s="6" customFormat="1" ht="12.75">
      <c r="B30" s="1"/>
      <c r="C30" s="23"/>
      <c r="D30" s="23"/>
      <c r="E30" s="23"/>
      <c r="F30" s="1"/>
      <c r="G30" s="1"/>
      <c r="H30" s="5"/>
      <c r="I30" s="22"/>
      <c r="J30" s="7"/>
    </row>
    <row r="31" spans="2:10" s="6" customFormat="1" ht="12.75">
      <c r="B31" s="1"/>
      <c r="C31" s="23"/>
      <c r="D31" s="23"/>
      <c r="E31" s="23"/>
      <c r="F31" s="1"/>
      <c r="G31" s="1"/>
      <c r="H31" s="5"/>
      <c r="I31" s="22"/>
      <c r="J31" s="7"/>
    </row>
    <row r="32" spans="2:10" s="6" customFormat="1" ht="12.75">
      <c r="B32" s="1"/>
      <c r="C32" s="23"/>
      <c r="D32" s="23"/>
      <c r="E32" s="23"/>
      <c r="F32" s="1"/>
      <c r="G32" s="1"/>
      <c r="H32" s="5"/>
      <c r="I32" s="22"/>
      <c r="J32" s="7"/>
    </row>
    <row r="33" spans="2:10" s="6" customFormat="1" ht="12.75">
      <c r="B33" s="1"/>
      <c r="C33" s="23"/>
      <c r="D33" s="23"/>
      <c r="E33" s="23"/>
      <c r="F33" s="1"/>
      <c r="G33" s="1"/>
      <c r="H33" s="5"/>
      <c r="I33" s="22"/>
      <c r="J33" s="7"/>
    </row>
    <row r="34" spans="2:10" s="6" customFormat="1" ht="12.75">
      <c r="B34" s="1"/>
      <c r="C34" s="23"/>
      <c r="D34" s="23"/>
      <c r="E34" s="23"/>
      <c r="F34" s="1"/>
      <c r="G34" s="1"/>
      <c r="H34" s="5"/>
      <c r="I34" s="22"/>
      <c r="J34" s="7"/>
    </row>
    <row r="35" spans="2:10" s="6" customFormat="1" ht="12.75">
      <c r="B35" s="1"/>
      <c r="C35" s="23"/>
      <c r="D35" s="23"/>
      <c r="E35" s="23"/>
      <c r="F35" s="1"/>
      <c r="G35" s="1"/>
      <c r="H35" s="5"/>
      <c r="I35" s="22"/>
      <c r="J35" s="7"/>
    </row>
    <row r="36" spans="2:10" s="6" customFormat="1" ht="12.75">
      <c r="B36" s="1"/>
      <c r="C36" s="23"/>
      <c r="D36" s="23"/>
      <c r="E36" s="23"/>
      <c r="F36" s="1"/>
      <c r="G36" s="1"/>
      <c r="H36" s="5"/>
      <c r="I36" s="22"/>
      <c r="J36" s="7"/>
    </row>
    <row r="37" spans="2:10" s="6" customFormat="1" ht="12.75">
      <c r="B37" s="1"/>
      <c r="C37" s="23"/>
      <c r="D37" s="23"/>
      <c r="E37" s="23"/>
      <c r="F37" s="1"/>
      <c r="G37" s="1"/>
      <c r="H37" s="5"/>
      <c r="I37" s="22"/>
      <c r="J37" s="7"/>
    </row>
    <row r="38" spans="2:10" s="6" customFormat="1" ht="12.75">
      <c r="B38" s="1"/>
      <c r="C38" s="23"/>
      <c r="D38" s="23"/>
      <c r="E38" s="23"/>
      <c r="F38" s="1"/>
      <c r="G38" s="1"/>
      <c r="H38" s="5"/>
      <c r="I38" s="22"/>
      <c r="J38" s="7"/>
    </row>
    <row r="39" spans="2:10" s="6" customFormat="1" ht="12.75">
      <c r="B39" s="1"/>
      <c r="C39" s="23"/>
      <c r="D39" s="23"/>
      <c r="E39" s="23"/>
      <c r="F39" s="1"/>
      <c r="G39" s="1"/>
      <c r="H39" s="5"/>
      <c r="I39" s="22"/>
      <c r="J39" s="7"/>
    </row>
    <row r="40" spans="2:10" s="6" customFormat="1" ht="12.75">
      <c r="B40" s="1"/>
      <c r="C40" s="23"/>
      <c r="D40" s="23"/>
      <c r="E40" s="23"/>
      <c r="F40" s="1"/>
      <c r="G40" s="1"/>
      <c r="H40" s="5"/>
      <c r="I40" s="22"/>
      <c r="J40" s="7"/>
    </row>
    <row r="41" spans="2:10" s="6" customFormat="1" ht="12.75">
      <c r="B41" s="1"/>
      <c r="C41" s="23"/>
      <c r="D41" s="23"/>
      <c r="E41" s="23"/>
      <c r="F41" s="1"/>
      <c r="G41" s="1"/>
      <c r="H41" s="5"/>
      <c r="I41" s="22"/>
      <c r="J41" s="7"/>
    </row>
    <row r="42" spans="2:10" s="6" customFormat="1" ht="12.75">
      <c r="B42" s="1"/>
      <c r="C42" s="23"/>
      <c r="D42" s="23"/>
      <c r="E42" s="23"/>
      <c r="F42" s="1"/>
      <c r="G42" s="1"/>
      <c r="H42" s="5"/>
      <c r="I42" s="22"/>
      <c r="J42" s="7"/>
    </row>
    <row r="43" spans="2:10" s="6" customFormat="1" ht="12.75">
      <c r="B43" s="1"/>
      <c r="C43" s="23"/>
      <c r="D43" s="23"/>
      <c r="E43" s="23"/>
      <c r="F43" s="1"/>
      <c r="G43" s="1"/>
      <c r="H43" s="5"/>
      <c r="I43" s="22"/>
      <c r="J43" s="7"/>
    </row>
    <row r="44" spans="2:10" s="6" customFormat="1" ht="12.75">
      <c r="B44" s="1"/>
      <c r="C44" s="23"/>
      <c r="D44" s="23"/>
      <c r="E44" s="23"/>
      <c r="F44" s="1"/>
      <c r="G44" s="1"/>
      <c r="H44" s="5"/>
      <c r="I44" s="22"/>
      <c r="J44" s="7"/>
    </row>
    <row r="45" spans="2:10" s="6" customFormat="1" ht="12.75">
      <c r="B45" s="1"/>
      <c r="C45" s="23"/>
      <c r="D45" s="23"/>
      <c r="E45" s="23"/>
      <c r="F45" s="1"/>
      <c r="G45" s="1"/>
      <c r="H45" s="5"/>
      <c r="I45" s="22"/>
      <c r="J45" s="7"/>
    </row>
    <row r="46" spans="2:10" s="6" customFormat="1" ht="12.75">
      <c r="B46" s="1"/>
      <c r="C46" s="23"/>
      <c r="D46" s="23"/>
      <c r="E46" s="23"/>
      <c r="F46" s="1"/>
      <c r="G46" s="1"/>
      <c r="H46" s="5"/>
      <c r="I46" s="22"/>
      <c r="J46" s="7"/>
    </row>
    <row r="47" spans="2:10" s="6" customFormat="1" ht="12.75">
      <c r="B47" s="1"/>
      <c r="C47" s="23"/>
      <c r="D47" s="23"/>
      <c r="E47" s="23"/>
      <c r="F47" s="1"/>
      <c r="G47" s="1"/>
      <c r="H47" s="5"/>
      <c r="I47" s="22"/>
      <c r="J47" s="7"/>
    </row>
    <row r="48" spans="2:10" s="6" customFormat="1" ht="12.75">
      <c r="B48" s="1"/>
      <c r="C48" s="23"/>
      <c r="D48" s="23"/>
      <c r="E48" s="23"/>
      <c r="F48" s="1"/>
      <c r="G48" s="1"/>
      <c r="H48" s="5"/>
      <c r="I48" s="22"/>
      <c r="J48" s="7"/>
    </row>
    <row r="49" spans="2:10" s="6" customFormat="1" ht="12.75">
      <c r="B49" s="1"/>
      <c r="C49" s="23"/>
      <c r="D49" s="23"/>
      <c r="E49" s="23"/>
      <c r="F49" s="1"/>
      <c r="G49" s="1"/>
      <c r="H49" s="5"/>
      <c r="I49" s="22"/>
      <c r="J49" s="7"/>
    </row>
    <row r="50" spans="2:10" s="6" customFormat="1" ht="12.75">
      <c r="B50" s="1"/>
      <c r="C50" s="23"/>
      <c r="D50" s="23"/>
      <c r="E50" s="23"/>
      <c r="F50" s="1"/>
      <c r="G50" s="1"/>
      <c r="H50" s="5"/>
      <c r="I50" s="22"/>
      <c r="J50" s="7"/>
    </row>
    <row r="51" spans="2:10" s="6" customFormat="1" ht="12.75">
      <c r="B51" s="1"/>
      <c r="C51" s="23"/>
      <c r="D51" s="23"/>
      <c r="E51" s="23"/>
      <c r="F51" s="1"/>
      <c r="G51" s="1"/>
      <c r="H51" s="5"/>
      <c r="I51" s="22"/>
      <c r="J51" s="7"/>
    </row>
    <row r="52" spans="2:10" s="6" customFormat="1" ht="12.75">
      <c r="B52" s="1"/>
      <c r="C52" s="23"/>
      <c r="D52" s="23"/>
      <c r="E52" s="23"/>
      <c r="F52" s="1"/>
      <c r="G52" s="1"/>
      <c r="H52" s="5"/>
      <c r="I52" s="22"/>
      <c r="J52" s="7"/>
    </row>
    <row r="53" spans="2:10" s="6" customFormat="1" ht="12.75">
      <c r="B53" s="1"/>
      <c r="C53" s="23"/>
      <c r="D53" s="23"/>
      <c r="E53" s="23"/>
      <c r="F53" s="1"/>
      <c r="G53" s="1"/>
      <c r="H53" s="5"/>
      <c r="I53" s="22"/>
      <c r="J53" s="7"/>
    </row>
    <row r="54" spans="2:10" s="6" customFormat="1" ht="12.75">
      <c r="B54" s="1"/>
      <c r="C54" s="23"/>
      <c r="D54" s="23"/>
      <c r="E54" s="23"/>
      <c r="F54" s="1"/>
      <c r="G54" s="1"/>
      <c r="H54" s="5"/>
      <c r="I54" s="22"/>
      <c r="J54" s="7"/>
    </row>
    <row r="55" spans="2:10" s="6" customFormat="1" ht="12.75">
      <c r="B55" s="1"/>
      <c r="C55" s="23"/>
      <c r="D55" s="23"/>
      <c r="E55" s="23"/>
      <c r="F55" s="1"/>
      <c r="G55" s="1"/>
      <c r="H55" s="5"/>
      <c r="I55" s="22"/>
      <c r="J55" s="7"/>
    </row>
    <row r="56" spans="2:10" s="6" customFormat="1" ht="12.75">
      <c r="B56" s="1"/>
      <c r="C56" s="23"/>
      <c r="D56" s="23"/>
      <c r="E56" s="23"/>
      <c r="F56" s="1"/>
      <c r="G56" s="1"/>
      <c r="H56" s="5"/>
      <c r="I56" s="22"/>
      <c r="J56" s="7"/>
    </row>
    <row r="57" spans="2:10" s="6" customFormat="1" ht="12.75">
      <c r="B57" s="1"/>
      <c r="C57" s="23"/>
      <c r="D57" s="23"/>
      <c r="E57" s="23"/>
      <c r="F57" s="1"/>
      <c r="G57" s="1"/>
      <c r="H57" s="5"/>
      <c r="I57" s="22"/>
      <c r="J57" s="7"/>
    </row>
    <row r="58" spans="2:10" s="6" customFormat="1" ht="12.75">
      <c r="B58" s="1"/>
      <c r="C58" s="23"/>
      <c r="D58" s="23"/>
      <c r="E58" s="23"/>
      <c r="F58" s="1"/>
      <c r="G58" s="1"/>
      <c r="H58" s="5"/>
      <c r="I58" s="22"/>
      <c r="J58" s="7"/>
    </row>
    <row r="59" spans="2:10" s="6" customFormat="1" ht="12.75">
      <c r="B59" s="1"/>
      <c r="C59" s="23"/>
      <c r="D59" s="23"/>
      <c r="E59" s="23"/>
      <c r="F59" s="1"/>
      <c r="G59" s="1"/>
      <c r="H59" s="5"/>
      <c r="I59" s="22"/>
      <c r="J59" s="7"/>
    </row>
    <row r="60" spans="2:10" s="6" customFormat="1" ht="12.75">
      <c r="B60" s="1"/>
      <c r="C60" s="23"/>
      <c r="D60" s="23"/>
      <c r="E60" s="23"/>
      <c r="F60" s="1"/>
      <c r="G60" s="1"/>
      <c r="H60" s="5"/>
      <c r="I60" s="22"/>
      <c r="J60" s="7"/>
    </row>
    <row r="61" spans="2:10" s="6" customFormat="1" ht="12.75">
      <c r="B61" s="1"/>
      <c r="C61" s="23"/>
      <c r="D61" s="23"/>
      <c r="E61" s="23"/>
      <c r="F61" s="1"/>
      <c r="G61" s="1"/>
      <c r="H61" s="5"/>
      <c r="I61" s="22"/>
      <c r="J61" s="7"/>
    </row>
    <row r="62" spans="2:10" s="6" customFormat="1" ht="12.75">
      <c r="B62" s="1"/>
      <c r="C62" s="23"/>
      <c r="D62" s="23"/>
      <c r="E62" s="23"/>
      <c r="F62" s="1"/>
      <c r="G62" s="1"/>
      <c r="H62" s="5"/>
      <c r="I62" s="22"/>
      <c r="J62" s="7"/>
    </row>
    <row r="63" spans="2:10" s="6" customFormat="1" ht="12.75">
      <c r="B63" s="1"/>
      <c r="C63" s="23"/>
      <c r="D63" s="23"/>
      <c r="E63" s="23"/>
      <c r="F63" s="1"/>
      <c r="G63" s="1"/>
      <c r="H63" s="5"/>
      <c r="I63" s="22"/>
      <c r="J63" s="7"/>
    </row>
    <row r="64" spans="2:10" s="6" customFormat="1" ht="12.75">
      <c r="B64" s="1"/>
      <c r="C64" s="23"/>
      <c r="D64" s="23"/>
      <c r="E64" s="23"/>
      <c r="F64" s="1"/>
      <c r="G64" s="1"/>
      <c r="H64" s="5"/>
      <c r="I64" s="22"/>
      <c r="J64" s="7"/>
    </row>
    <row r="65" spans="2:10" s="6" customFormat="1" ht="12.75">
      <c r="B65" s="1"/>
      <c r="C65" s="23"/>
      <c r="D65" s="23"/>
      <c r="E65" s="23"/>
      <c r="F65" s="1"/>
      <c r="G65" s="1"/>
      <c r="H65" s="5"/>
      <c r="I65" s="22"/>
      <c r="J65" s="7"/>
    </row>
    <row r="66" spans="2:10" s="6" customFormat="1" ht="12.75">
      <c r="B66" s="1"/>
      <c r="C66" s="23"/>
      <c r="D66" s="23"/>
      <c r="E66" s="23"/>
      <c r="F66" s="1"/>
      <c r="G66" s="1"/>
      <c r="H66" s="5"/>
      <c r="I66" s="22"/>
      <c r="J66" s="7"/>
    </row>
    <row r="67" spans="2:10" s="6" customFormat="1" ht="12.75">
      <c r="B67" s="1"/>
      <c r="C67" s="23"/>
      <c r="D67" s="23"/>
      <c r="E67" s="23"/>
      <c r="F67" s="1"/>
      <c r="G67" s="1"/>
      <c r="H67" s="5"/>
      <c r="I67" s="22"/>
      <c r="J67" s="7"/>
    </row>
    <row r="68" spans="2:10" s="6" customFormat="1" ht="12.75">
      <c r="B68" s="1"/>
      <c r="C68" s="23"/>
      <c r="D68" s="23"/>
      <c r="E68" s="23"/>
      <c r="F68" s="1"/>
      <c r="G68" s="1"/>
      <c r="H68" s="5"/>
      <c r="I68" s="22"/>
      <c r="J68" s="7"/>
    </row>
    <row r="69" spans="2:10" s="6" customFormat="1" ht="12.75">
      <c r="B69" s="1"/>
      <c r="C69" s="23"/>
      <c r="D69" s="23"/>
      <c r="E69" s="23"/>
      <c r="F69" s="1"/>
      <c r="G69" s="1"/>
      <c r="H69" s="5"/>
      <c r="I69" s="22"/>
      <c r="J69" s="7"/>
    </row>
    <row r="70" spans="2:10" s="6" customFormat="1" ht="12.75">
      <c r="B70" s="1"/>
      <c r="C70" s="23"/>
      <c r="D70" s="23"/>
      <c r="E70" s="23"/>
      <c r="F70" s="1"/>
      <c r="G70" s="1"/>
      <c r="H70" s="5"/>
      <c r="I70" s="22"/>
      <c r="J70" s="7"/>
    </row>
    <row r="71" spans="2:10" s="6" customFormat="1" ht="12.75">
      <c r="B71" s="1"/>
      <c r="C71" s="23"/>
      <c r="D71" s="23"/>
      <c r="E71" s="23"/>
      <c r="F71" s="1"/>
      <c r="G71" s="1"/>
      <c r="H71" s="5"/>
      <c r="I71" s="22"/>
      <c r="J71" s="7"/>
    </row>
    <row r="72" spans="2:10" s="6" customFormat="1" ht="12.75">
      <c r="B72" s="1"/>
      <c r="C72" s="23"/>
      <c r="D72" s="23"/>
      <c r="E72" s="23"/>
      <c r="F72" s="1"/>
      <c r="G72" s="1"/>
      <c r="H72" s="5"/>
      <c r="I72" s="22"/>
      <c r="J72" s="7"/>
    </row>
    <row r="73" spans="2:10" s="6" customFormat="1" ht="12.75">
      <c r="B73" s="1"/>
      <c r="C73" s="23"/>
      <c r="D73" s="23"/>
      <c r="E73" s="23"/>
      <c r="F73" s="1"/>
      <c r="G73" s="1"/>
      <c r="H73" s="5"/>
      <c r="I73" s="22"/>
      <c r="J73" s="7"/>
    </row>
    <row r="74" spans="2:10" s="6" customFormat="1" ht="12.75">
      <c r="B74" s="1"/>
      <c r="C74" s="23"/>
      <c r="D74" s="23"/>
      <c r="E74" s="23"/>
      <c r="F74" s="1"/>
      <c r="G74" s="1"/>
      <c r="H74" s="5"/>
      <c r="I74" s="22"/>
      <c r="J74" s="7"/>
    </row>
    <row r="75" spans="2:10" s="6" customFormat="1" ht="12.75">
      <c r="B75" s="1"/>
      <c r="C75" s="23"/>
      <c r="D75" s="23"/>
      <c r="E75" s="23"/>
      <c r="F75" s="1"/>
      <c r="G75" s="1"/>
      <c r="H75" s="5"/>
      <c r="I75" s="22"/>
      <c r="J75" s="7"/>
    </row>
    <row r="76" spans="2:10" s="6" customFormat="1" ht="12.75">
      <c r="B76" s="1"/>
      <c r="C76" s="23"/>
      <c r="D76" s="23"/>
      <c r="E76" s="23"/>
      <c r="F76" s="1"/>
      <c r="G76" s="1"/>
      <c r="H76" s="5"/>
      <c r="I76" s="22"/>
      <c r="J76" s="7"/>
    </row>
    <row r="77" spans="2:10" s="6" customFormat="1" ht="12.75">
      <c r="B77" s="1"/>
      <c r="C77" s="23"/>
      <c r="D77" s="23"/>
      <c r="E77" s="23"/>
      <c r="F77" s="1"/>
      <c r="G77" s="1"/>
      <c r="H77" s="5"/>
      <c r="I77" s="22"/>
      <c r="J77" s="7"/>
    </row>
    <row r="78" spans="2:10" s="6" customFormat="1" ht="12.75">
      <c r="B78" s="1"/>
      <c r="C78" s="23"/>
      <c r="D78" s="23"/>
      <c r="E78" s="23"/>
      <c r="F78" s="1"/>
      <c r="G78" s="1"/>
      <c r="H78" s="5"/>
      <c r="I78" s="22"/>
      <c r="J78" s="7"/>
    </row>
    <row r="79" spans="2:10" s="6" customFormat="1" ht="12.75">
      <c r="B79" s="1"/>
      <c r="C79" s="23"/>
      <c r="D79" s="23"/>
      <c r="E79" s="23"/>
      <c r="F79" s="1"/>
      <c r="G79" s="1"/>
      <c r="H79" s="5"/>
      <c r="I79" s="22"/>
      <c r="J79" s="7"/>
    </row>
    <row r="80" spans="2:10" s="6" customFormat="1" ht="12.75">
      <c r="B80" s="1"/>
      <c r="C80" s="23"/>
      <c r="D80" s="23"/>
      <c r="E80" s="23"/>
      <c r="F80" s="1"/>
      <c r="G80" s="1"/>
      <c r="H80" s="5"/>
      <c r="I80" s="22"/>
      <c r="J80" s="7"/>
    </row>
    <row r="81" spans="2:10" s="6" customFormat="1" ht="12.75">
      <c r="B81" s="1"/>
      <c r="C81" s="23"/>
      <c r="D81" s="23"/>
      <c r="E81" s="23"/>
      <c r="F81" s="1"/>
      <c r="G81" s="1"/>
      <c r="H81" s="5"/>
      <c r="I81" s="22"/>
      <c r="J81" s="7"/>
    </row>
    <row r="82" spans="2:10" s="6" customFormat="1" ht="12.75">
      <c r="B82" s="1"/>
      <c r="C82" s="23"/>
      <c r="D82" s="23"/>
      <c r="E82" s="23"/>
      <c r="F82" s="1"/>
      <c r="G82" s="1"/>
      <c r="H82" s="5"/>
      <c r="I82" s="22"/>
      <c r="J82" s="7"/>
    </row>
    <row r="83" spans="2:10" s="6" customFormat="1" ht="12.75">
      <c r="B83" s="1"/>
      <c r="C83" s="23"/>
      <c r="D83" s="23"/>
      <c r="E83" s="23"/>
      <c r="F83" s="1"/>
      <c r="G83" s="1"/>
      <c r="H83" s="5"/>
      <c r="I83" s="22"/>
      <c r="J83" s="7"/>
    </row>
    <row r="84" spans="2:10" s="6" customFormat="1" ht="12.75">
      <c r="B84" s="1"/>
      <c r="C84" s="23"/>
      <c r="D84" s="23"/>
      <c r="E84" s="23"/>
      <c r="F84" s="1"/>
      <c r="G84" s="1"/>
      <c r="H84" s="5"/>
      <c r="I84" s="22"/>
      <c r="J84" s="7"/>
    </row>
    <row r="85" spans="2:10" s="6" customFormat="1" ht="12.75">
      <c r="B85" s="1"/>
      <c r="C85" s="23"/>
      <c r="D85" s="23"/>
      <c r="E85" s="23"/>
      <c r="F85" s="1"/>
      <c r="G85" s="1"/>
      <c r="H85" s="5"/>
      <c r="I85" s="22"/>
      <c r="J85" s="7"/>
    </row>
    <row r="86" spans="2:10" s="6" customFormat="1" ht="12.75">
      <c r="B86" s="1"/>
      <c r="C86" s="23"/>
      <c r="D86" s="23"/>
      <c r="E86" s="23"/>
      <c r="F86" s="1"/>
      <c r="G86" s="1"/>
      <c r="H86" s="5"/>
      <c r="I86" s="22"/>
      <c r="J86" s="7"/>
    </row>
    <row r="87" spans="2:10" s="6" customFormat="1" ht="12.75">
      <c r="B87" s="1"/>
      <c r="C87" s="23"/>
      <c r="D87" s="23"/>
      <c r="E87" s="23"/>
      <c r="F87" s="1"/>
      <c r="G87" s="1"/>
      <c r="H87" s="5"/>
      <c r="I87" s="22"/>
      <c r="J87" s="7"/>
    </row>
    <row r="88" spans="2:10" s="6" customFormat="1" ht="12.75">
      <c r="B88" s="1"/>
      <c r="C88" s="23"/>
      <c r="D88" s="23"/>
      <c r="E88" s="23"/>
      <c r="F88" s="1"/>
      <c r="G88" s="1"/>
      <c r="H88" s="5"/>
      <c r="I88" s="22"/>
      <c r="J88" s="7"/>
    </row>
    <row r="89" spans="2:10" s="6" customFormat="1" ht="12.75">
      <c r="B89" s="1"/>
      <c r="C89" s="23"/>
      <c r="D89" s="23"/>
      <c r="E89" s="23"/>
      <c r="F89" s="1"/>
      <c r="G89" s="1"/>
      <c r="H89" s="5"/>
      <c r="I89" s="22"/>
      <c r="J89" s="7"/>
    </row>
    <row r="90" spans="2:10" s="6" customFormat="1" ht="12.75">
      <c r="B90" s="1"/>
      <c r="C90" s="23"/>
      <c r="D90" s="23"/>
      <c r="E90" s="23"/>
      <c r="F90" s="1"/>
      <c r="G90" s="1"/>
      <c r="H90" s="5"/>
      <c r="I90" s="22"/>
      <c r="J90" s="7"/>
    </row>
    <row r="91" spans="2:10" s="6" customFormat="1" ht="12.75">
      <c r="B91" s="1"/>
      <c r="C91" s="23"/>
      <c r="D91" s="23"/>
      <c r="E91" s="23"/>
      <c r="F91" s="1"/>
      <c r="G91" s="1"/>
      <c r="H91" s="5"/>
      <c r="I91" s="22"/>
      <c r="J91" s="7"/>
    </row>
    <row r="92" spans="2:10" s="6" customFormat="1" ht="12.75">
      <c r="B92" s="1"/>
      <c r="C92" s="23"/>
      <c r="D92" s="23"/>
      <c r="E92" s="23"/>
      <c r="F92" s="1"/>
      <c r="G92" s="1"/>
      <c r="H92" s="5"/>
      <c r="I92" s="22"/>
      <c r="J92" s="7"/>
    </row>
    <row r="93" spans="2:10" s="6" customFormat="1" ht="12.75">
      <c r="B93" s="1"/>
      <c r="C93" s="23"/>
      <c r="D93" s="23"/>
      <c r="E93" s="23"/>
      <c r="F93" s="1"/>
      <c r="G93" s="1"/>
      <c r="H93" s="5"/>
      <c r="I93" s="22"/>
      <c r="J93" s="7"/>
    </row>
    <row r="94" spans="2:10" s="6" customFormat="1" ht="12.75">
      <c r="B94" s="1"/>
      <c r="C94" s="23"/>
      <c r="D94" s="23"/>
      <c r="E94" s="23"/>
      <c r="F94" s="1"/>
      <c r="G94" s="1"/>
      <c r="H94" s="5"/>
      <c r="I94" s="22"/>
      <c r="J94" s="7"/>
    </row>
    <row r="95" spans="2:10" s="6" customFormat="1" ht="12.75">
      <c r="B95" s="1"/>
      <c r="C95" s="23"/>
      <c r="D95" s="23"/>
      <c r="E95" s="23"/>
      <c r="F95" s="1"/>
      <c r="G95" s="1"/>
      <c r="H95" s="5"/>
      <c r="I95" s="22"/>
      <c r="J95" s="7"/>
    </row>
    <row r="96" spans="2:10" s="6" customFormat="1" ht="12.75">
      <c r="B96" s="1"/>
      <c r="C96" s="23"/>
      <c r="D96" s="23"/>
      <c r="E96" s="23"/>
      <c r="F96" s="1"/>
      <c r="G96" s="1"/>
      <c r="H96" s="5"/>
      <c r="I96" s="22"/>
      <c r="J96" s="7"/>
    </row>
    <row r="97" spans="2:10" s="6" customFormat="1" ht="12.75">
      <c r="B97" s="1"/>
      <c r="C97" s="23"/>
      <c r="D97" s="23"/>
      <c r="E97" s="23"/>
      <c r="F97" s="1"/>
      <c r="G97" s="1"/>
      <c r="H97" s="5"/>
      <c r="I97" s="22"/>
      <c r="J97" s="7"/>
    </row>
    <row r="98" spans="2:10" s="6" customFormat="1" ht="12.75">
      <c r="B98" s="1"/>
      <c r="C98" s="23"/>
      <c r="D98" s="23"/>
      <c r="E98" s="23"/>
      <c r="F98" s="1"/>
      <c r="G98" s="1"/>
      <c r="H98" s="5"/>
      <c r="I98" s="22"/>
      <c r="J98" s="7"/>
    </row>
    <row r="99" spans="2:10" s="6" customFormat="1" ht="12.75">
      <c r="B99" s="1"/>
      <c r="C99" s="23"/>
      <c r="D99" s="23"/>
      <c r="E99" s="23"/>
      <c r="F99" s="1"/>
      <c r="G99" s="1"/>
      <c r="H99" s="5"/>
      <c r="I99" s="22"/>
      <c r="J99" s="7"/>
    </row>
    <row r="100" spans="2:10" s="6" customFormat="1" ht="12.75">
      <c r="B100" s="1"/>
      <c r="C100" s="23"/>
      <c r="D100" s="23"/>
      <c r="E100" s="23"/>
      <c r="F100" s="1"/>
      <c r="G100" s="1"/>
      <c r="H100" s="5"/>
      <c r="I100" s="22"/>
      <c r="J100" s="7"/>
    </row>
    <row r="101" spans="2:10" s="6" customFormat="1" ht="12.75">
      <c r="B101" s="1"/>
      <c r="C101" s="23"/>
      <c r="D101" s="23"/>
      <c r="E101" s="23"/>
      <c r="F101" s="1"/>
      <c r="G101" s="1"/>
      <c r="H101" s="5"/>
      <c r="I101" s="22"/>
      <c r="J101" s="7"/>
    </row>
    <row r="102" spans="2:10" s="6" customFormat="1" ht="12.75">
      <c r="B102" s="1"/>
      <c r="C102" s="23"/>
      <c r="D102" s="23"/>
      <c r="E102" s="23"/>
      <c r="F102" s="1"/>
      <c r="G102" s="1"/>
      <c r="H102" s="5"/>
      <c r="I102" s="22"/>
      <c r="J102" s="7"/>
    </row>
    <row r="103" spans="2:10" s="6" customFormat="1" ht="12.75">
      <c r="B103" s="1"/>
      <c r="C103" s="23"/>
      <c r="D103" s="23"/>
      <c r="E103" s="23"/>
      <c r="F103" s="1"/>
      <c r="G103" s="1"/>
      <c r="H103" s="5"/>
      <c r="I103" s="22"/>
      <c r="J103" s="7"/>
    </row>
    <row r="104" spans="2:10" s="6" customFormat="1" ht="12.75">
      <c r="B104" s="1"/>
      <c r="C104" s="23"/>
      <c r="D104" s="23"/>
      <c r="E104" s="23"/>
      <c r="F104" s="1"/>
      <c r="G104" s="1"/>
      <c r="H104" s="5"/>
      <c r="I104" s="22"/>
      <c r="J104" s="7"/>
    </row>
    <row r="105" spans="2:10" s="6" customFormat="1" ht="12.75">
      <c r="B105" s="1"/>
      <c r="C105" s="23"/>
      <c r="D105" s="23"/>
      <c r="E105" s="23"/>
      <c r="F105" s="1"/>
      <c r="G105" s="1"/>
      <c r="H105" s="5"/>
      <c r="I105" s="22"/>
      <c r="J105" s="7"/>
    </row>
    <row r="106" spans="2:10" s="6" customFormat="1" ht="12.75">
      <c r="B106" s="1"/>
      <c r="C106" s="23"/>
      <c r="D106" s="23"/>
      <c r="E106" s="23"/>
      <c r="F106" s="1"/>
      <c r="G106" s="1"/>
      <c r="H106" s="5"/>
      <c r="I106" s="22"/>
      <c r="J106" s="7"/>
    </row>
    <row r="107" spans="2:10" s="6" customFormat="1" ht="12.75">
      <c r="B107" s="1"/>
      <c r="C107" s="23"/>
      <c r="D107" s="23"/>
      <c r="E107" s="23"/>
      <c r="F107" s="1"/>
      <c r="G107" s="1"/>
      <c r="H107" s="5"/>
      <c r="I107" s="22"/>
      <c r="J107" s="7"/>
    </row>
    <row r="108" spans="2:10" s="6" customFormat="1" ht="12.75">
      <c r="B108" s="1"/>
      <c r="C108" s="23"/>
      <c r="D108" s="23"/>
      <c r="E108" s="23"/>
      <c r="F108" s="1"/>
      <c r="G108" s="1"/>
      <c r="H108" s="5"/>
      <c r="I108" s="22"/>
      <c r="J108" s="7"/>
    </row>
    <row r="109" spans="2:10" s="6" customFormat="1" ht="12.75">
      <c r="B109" s="1"/>
      <c r="C109" s="23"/>
      <c r="D109" s="23"/>
      <c r="E109" s="23"/>
      <c r="F109" s="1"/>
      <c r="G109" s="1"/>
      <c r="H109" s="5"/>
      <c r="I109" s="22"/>
      <c r="J109" s="7"/>
    </row>
    <row r="110" spans="2:10" s="6" customFormat="1" ht="12.75">
      <c r="B110" s="1"/>
      <c r="C110" s="23"/>
      <c r="D110" s="23"/>
      <c r="E110" s="23"/>
      <c r="F110" s="1"/>
      <c r="G110" s="1"/>
      <c r="H110" s="5"/>
      <c r="I110" s="22"/>
      <c r="J110" s="7"/>
    </row>
    <row r="111" spans="2:10" s="6" customFormat="1" ht="12.75">
      <c r="B111" s="1"/>
      <c r="C111" s="23"/>
      <c r="D111" s="23"/>
      <c r="E111" s="23"/>
      <c r="F111" s="1"/>
      <c r="G111" s="1"/>
      <c r="H111" s="5"/>
      <c r="I111" s="22"/>
      <c r="J111" s="7"/>
    </row>
    <row r="112" spans="2:10" s="6" customFormat="1" ht="12.75">
      <c r="B112" s="1"/>
      <c r="C112" s="23"/>
      <c r="D112" s="23"/>
      <c r="E112" s="23"/>
      <c r="F112" s="1"/>
      <c r="G112" s="1"/>
      <c r="H112" s="5"/>
      <c r="I112" s="22"/>
      <c r="J112" s="7"/>
    </row>
    <row r="113" spans="2:10" s="6" customFormat="1" ht="12.75">
      <c r="B113" s="1"/>
      <c r="C113" s="23"/>
      <c r="D113" s="23"/>
      <c r="E113" s="23"/>
      <c r="F113" s="1"/>
      <c r="G113" s="1"/>
      <c r="H113" s="5"/>
      <c r="I113" s="22"/>
      <c r="J113" s="7"/>
    </row>
    <row r="114" spans="2:10" s="6" customFormat="1" ht="12.75">
      <c r="B114" s="1"/>
      <c r="C114" s="23"/>
      <c r="D114" s="23"/>
      <c r="E114" s="23"/>
      <c r="F114" s="1"/>
      <c r="G114" s="1"/>
      <c r="H114" s="5"/>
      <c r="I114" s="22"/>
      <c r="J114" s="7"/>
    </row>
    <row r="115" spans="2:10" s="6" customFormat="1" ht="12.75">
      <c r="B115" s="1"/>
      <c r="C115" s="23"/>
      <c r="D115" s="23"/>
      <c r="E115" s="23"/>
      <c r="F115" s="1"/>
      <c r="G115" s="1"/>
      <c r="H115" s="5"/>
      <c r="I115" s="22"/>
      <c r="J115" s="7"/>
    </row>
    <row r="116" spans="2:10" s="6" customFormat="1" ht="12.75">
      <c r="B116" s="1"/>
      <c r="C116" s="23"/>
      <c r="D116" s="23"/>
      <c r="E116" s="23"/>
      <c r="F116" s="1"/>
      <c r="G116" s="1"/>
      <c r="H116" s="5"/>
      <c r="I116" s="22"/>
      <c r="J116" s="7"/>
    </row>
    <row r="117" spans="2:10" s="6" customFormat="1" ht="12.75">
      <c r="B117" s="1"/>
      <c r="C117" s="23"/>
      <c r="D117" s="23"/>
      <c r="E117" s="23"/>
      <c r="F117" s="1"/>
      <c r="G117" s="1"/>
      <c r="H117" s="5"/>
      <c r="I117" s="22"/>
      <c r="J117" s="7"/>
    </row>
    <row r="118" spans="2:10" s="6" customFormat="1" ht="12.75">
      <c r="B118" s="1"/>
      <c r="C118" s="23"/>
      <c r="D118" s="23"/>
      <c r="E118" s="23"/>
      <c r="F118" s="1"/>
      <c r="G118" s="1"/>
      <c r="H118" s="5"/>
      <c r="I118" s="22"/>
      <c r="J118" s="7"/>
    </row>
    <row r="119" spans="2:10" s="6" customFormat="1" ht="12.75">
      <c r="B119" s="1"/>
      <c r="C119" s="23"/>
      <c r="D119" s="23"/>
      <c r="E119" s="23"/>
      <c r="F119" s="1"/>
      <c r="G119" s="1"/>
      <c r="H119" s="5"/>
      <c r="I119" s="22"/>
      <c r="J119" s="7"/>
    </row>
    <row r="120" spans="2:10" s="6" customFormat="1" ht="12.75">
      <c r="B120" s="1"/>
      <c r="C120" s="23"/>
      <c r="D120" s="23"/>
      <c r="E120" s="23"/>
      <c r="F120" s="1"/>
      <c r="G120" s="1"/>
      <c r="H120" s="5"/>
      <c r="I120" s="22"/>
      <c r="J120" s="7"/>
    </row>
    <row r="121" spans="2:10" s="6" customFormat="1" ht="12.75">
      <c r="B121" s="1"/>
      <c r="C121" s="23"/>
      <c r="D121" s="23"/>
      <c r="E121" s="23"/>
      <c r="F121" s="1"/>
      <c r="G121" s="1"/>
      <c r="H121" s="5"/>
      <c r="I121" s="22"/>
      <c r="J121" s="7"/>
    </row>
    <row r="122" spans="2:10" s="6" customFormat="1" ht="12.75">
      <c r="B122" s="1"/>
      <c r="C122" s="23"/>
      <c r="D122" s="23"/>
      <c r="E122" s="23"/>
      <c r="F122" s="1"/>
      <c r="G122" s="1"/>
      <c r="H122" s="5"/>
      <c r="I122" s="22"/>
      <c r="J122" s="7"/>
    </row>
    <row r="123" spans="2:10" s="6" customFormat="1" ht="12.75">
      <c r="B123" s="1"/>
      <c r="C123" s="23"/>
      <c r="D123" s="23"/>
      <c r="E123" s="23"/>
      <c r="F123" s="1"/>
      <c r="G123" s="1"/>
      <c r="H123" s="5"/>
      <c r="I123" s="22"/>
      <c r="J123" s="7"/>
    </row>
    <row r="124" spans="2:10" s="6" customFormat="1" ht="12.75">
      <c r="B124" s="1"/>
      <c r="C124" s="23"/>
      <c r="D124" s="23"/>
      <c r="E124" s="23"/>
      <c r="F124" s="1"/>
      <c r="G124" s="1"/>
      <c r="H124" s="5"/>
      <c r="I124" s="22"/>
      <c r="J124" s="7"/>
    </row>
    <row r="125" spans="2:10" s="6" customFormat="1" ht="12.75">
      <c r="B125" s="1"/>
      <c r="C125" s="23"/>
      <c r="D125" s="23"/>
      <c r="E125" s="23"/>
      <c r="F125" s="1"/>
      <c r="G125" s="1"/>
      <c r="H125" s="5"/>
      <c r="I125" s="22"/>
      <c r="J125" s="7"/>
    </row>
    <row r="126" spans="2:10" s="6" customFormat="1" ht="12.75">
      <c r="B126" s="1"/>
      <c r="C126" s="23"/>
      <c r="D126" s="23"/>
      <c r="E126" s="23"/>
      <c r="F126" s="1"/>
      <c r="G126" s="1"/>
      <c r="H126" s="5"/>
      <c r="I126" s="22"/>
      <c r="J126" s="7"/>
    </row>
    <row r="127" spans="2:10" s="6" customFormat="1" ht="12.75">
      <c r="B127" s="1"/>
      <c r="C127" s="23"/>
      <c r="D127" s="23"/>
      <c r="E127" s="23"/>
      <c r="F127" s="1"/>
      <c r="G127" s="1"/>
      <c r="H127" s="5"/>
      <c r="I127" s="22"/>
      <c r="J127" s="7"/>
    </row>
    <row r="128" spans="2:10" s="6" customFormat="1" ht="12.75">
      <c r="B128" s="1"/>
      <c r="C128" s="23"/>
      <c r="D128" s="23"/>
      <c r="E128" s="23"/>
      <c r="F128" s="1"/>
      <c r="G128" s="1"/>
      <c r="H128" s="5"/>
      <c r="I128" s="22"/>
      <c r="J128" s="7"/>
    </row>
    <row r="129" spans="2:10" s="6" customFormat="1" ht="12.75">
      <c r="B129" s="1"/>
      <c r="C129" s="23"/>
      <c r="D129" s="23"/>
      <c r="E129" s="23"/>
      <c r="F129" s="1"/>
      <c r="G129" s="1"/>
      <c r="H129" s="5"/>
      <c r="I129" s="22"/>
      <c r="J129" s="7"/>
    </row>
    <row r="130" spans="2:10" s="6" customFormat="1" ht="12.75">
      <c r="B130" s="1"/>
      <c r="C130" s="23"/>
      <c r="D130" s="23"/>
      <c r="E130" s="23"/>
      <c r="F130" s="1"/>
      <c r="G130" s="1"/>
      <c r="H130" s="5"/>
      <c r="I130" s="22"/>
      <c r="J130" s="7"/>
    </row>
    <row r="131" spans="2:10" s="6" customFormat="1" ht="12.75">
      <c r="B131" s="1"/>
      <c r="C131" s="23"/>
      <c r="D131" s="23"/>
      <c r="E131" s="23"/>
      <c r="F131" s="1"/>
      <c r="G131" s="1"/>
      <c r="H131" s="5"/>
      <c r="I131" s="22"/>
      <c r="J131" s="7"/>
    </row>
    <row r="132" spans="2:10" s="6" customFormat="1" ht="12.75">
      <c r="B132" s="1"/>
      <c r="C132" s="23"/>
      <c r="D132" s="23"/>
      <c r="E132" s="23"/>
      <c r="F132" s="1"/>
      <c r="G132" s="1"/>
      <c r="H132" s="5"/>
      <c r="I132" s="22"/>
      <c r="J132" s="7"/>
    </row>
    <row r="133" spans="2:10" s="6" customFormat="1" ht="12.75">
      <c r="B133" s="1"/>
      <c r="C133" s="23"/>
      <c r="D133" s="23"/>
      <c r="E133" s="23"/>
      <c r="F133" s="1"/>
      <c r="G133" s="1"/>
      <c r="H133" s="5"/>
      <c r="I133" s="22"/>
      <c r="J133" s="7"/>
    </row>
    <row r="134" spans="2:10" s="6" customFormat="1" ht="12.75">
      <c r="B134" s="1"/>
      <c r="C134" s="23"/>
      <c r="D134" s="23"/>
      <c r="E134" s="23"/>
      <c r="F134" s="1"/>
      <c r="G134" s="1"/>
      <c r="H134" s="5"/>
      <c r="I134" s="22"/>
      <c r="J134" s="7"/>
    </row>
    <row r="135" spans="2:10" s="6" customFormat="1" ht="12.75">
      <c r="B135" s="1"/>
      <c r="C135" s="23"/>
      <c r="D135" s="23"/>
      <c r="E135" s="23"/>
      <c r="F135" s="1"/>
      <c r="G135" s="1"/>
      <c r="H135" s="5"/>
      <c r="I135" s="22"/>
      <c r="J135" s="7"/>
    </row>
    <row r="136" spans="2:10" s="6" customFormat="1" ht="12.75">
      <c r="B136" s="1"/>
      <c r="C136" s="23"/>
      <c r="D136" s="23"/>
      <c r="E136" s="23"/>
      <c r="F136" s="1"/>
      <c r="G136" s="1"/>
      <c r="H136" s="5"/>
      <c r="I136" s="22"/>
      <c r="J136" s="7"/>
    </row>
    <row r="137" spans="2:10" s="6" customFormat="1" ht="12.75">
      <c r="B137" s="1"/>
      <c r="C137" s="23"/>
      <c r="D137" s="23"/>
      <c r="E137" s="23"/>
      <c r="F137" s="1"/>
      <c r="G137" s="1"/>
      <c r="H137" s="5"/>
      <c r="I137" s="22"/>
      <c r="J137" s="7"/>
    </row>
    <row r="138" spans="2:10" s="6" customFormat="1" ht="12.75">
      <c r="B138" s="1"/>
      <c r="C138" s="23"/>
      <c r="D138" s="23"/>
      <c r="E138" s="23"/>
      <c r="F138" s="1"/>
      <c r="G138" s="1"/>
      <c r="H138" s="5"/>
      <c r="I138" s="22"/>
      <c r="J138" s="7"/>
    </row>
    <row r="139" spans="2:10" s="6" customFormat="1" ht="12.75">
      <c r="B139" s="1"/>
      <c r="C139" s="23"/>
      <c r="D139" s="23"/>
      <c r="E139" s="23"/>
      <c r="F139" s="1"/>
      <c r="G139" s="1"/>
      <c r="H139" s="5"/>
      <c r="I139" s="22"/>
      <c r="J139" s="7"/>
    </row>
    <row r="140" spans="2:10" s="6" customFormat="1" ht="12.75">
      <c r="B140" s="1"/>
      <c r="C140" s="23"/>
      <c r="D140" s="23"/>
      <c r="E140" s="23"/>
      <c r="F140" s="1"/>
      <c r="G140" s="1"/>
      <c r="H140" s="5"/>
      <c r="I140" s="22"/>
      <c r="J140" s="7"/>
    </row>
    <row r="141" spans="2:10" s="6" customFormat="1" ht="12.75">
      <c r="B141" s="1"/>
      <c r="C141" s="23"/>
      <c r="D141" s="23"/>
      <c r="E141" s="23"/>
      <c r="F141" s="1"/>
      <c r="G141" s="1"/>
      <c r="H141" s="5"/>
      <c r="I141" s="22"/>
      <c r="J141" s="7"/>
    </row>
    <row r="142" spans="2:10" s="6" customFormat="1" ht="12.75">
      <c r="B142" s="1"/>
      <c r="C142" s="23"/>
      <c r="D142" s="23"/>
      <c r="E142" s="23"/>
      <c r="F142" s="1"/>
      <c r="G142" s="1"/>
      <c r="H142" s="5"/>
      <c r="I142" s="22"/>
      <c r="J142" s="7"/>
    </row>
    <row r="143" spans="2:10" s="6" customFormat="1" ht="12.75">
      <c r="B143" s="1"/>
      <c r="C143" s="23"/>
      <c r="D143" s="23"/>
      <c r="E143" s="23"/>
      <c r="F143" s="1"/>
      <c r="G143" s="1"/>
      <c r="H143" s="5"/>
      <c r="I143" s="22"/>
      <c r="J143" s="7"/>
    </row>
    <row r="144" spans="2:10" s="6" customFormat="1" ht="12.75">
      <c r="B144" s="1"/>
      <c r="C144" s="23"/>
      <c r="D144" s="23"/>
      <c r="E144" s="23"/>
      <c r="F144" s="1"/>
      <c r="G144" s="1"/>
      <c r="H144" s="5"/>
      <c r="I144" s="22"/>
      <c r="J144" s="7"/>
    </row>
    <row r="145" spans="2:10" s="6" customFormat="1" ht="12.75">
      <c r="B145" s="1"/>
      <c r="C145" s="23"/>
      <c r="D145" s="23"/>
      <c r="E145" s="23"/>
      <c r="F145" s="1"/>
      <c r="G145" s="1"/>
      <c r="H145" s="5"/>
      <c r="I145" s="22"/>
      <c r="J145" s="7"/>
    </row>
    <row r="146" spans="2:10" s="6" customFormat="1" ht="12.75">
      <c r="B146" s="1"/>
      <c r="C146" s="23"/>
      <c r="D146" s="23"/>
      <c r="E146" s="23"/>
      <c r="F146" s="1"/>
      <c r="G146" s="1"/>
      <c r="H146" s="5"/>
      <c r="I146" s="22"/>
      <c r="J146" s="7"/>
    </row>
    <row r="147" spans="2:10" s="6" customFormat="1" ht="12.75">
      <c r="B147" s="1"/>
      <c r="C147" s="23"/>
      <c r="D147" s="23"/>
      <c r="E147" s="23"/>
      <c r="F147" s="1"/>
      <c r="G147" s="1"/>
      <c r="H147" s="5"/>
      <c r="I147" s="22"/>
      <c r="J147" s="7"/>
    </row>
    <row r="148" spans="2:10" s="6" customFormat="1" ht="12.75">
      <c r="B148" s="1"/>
      <c r="C148" s="23"/>
      <c r="D148" s="23"/>
      <c r="E148" s="23"/>
      <c r="F148" s="1"/>
      <c r="G148" s="1"/>
      <c r="H148" s="5"/>
      <c r="I148" s="22"/>
      <c r="J148" s="7"/>
    </row>
    <row r="149" spans="2:10" s="6" customFormat="1" ht="12.75">
      <c r="B149" s="1"/>
      <c r="C149" s="23"/>
      <c r="D149" s="23"/>
      <c r="E149" s="23"/>
      <c r="F149" s="1"/>
      <c r="G149" s="1"/>
      <c r="H149" s="5"/>
      <c r="I149" s="22"/>
      <c r="J149" s="7"/>
    </row>
    <row r="150" spans="2:10" s="6" customFormat="1" ht="12.75">
      <c r="B150" s="1"/>
      <c r="C150" s="23"/>
      <c r="D150" s="23"/>
      <c r="E150" s="23"/>
      <c r="F150" s="1"/>
      <c r="G150" s="1"/>
      <c r="H150" s="5"/>
      <c r="I150" s="22"/>
      <c r="J150" s="7"/>
    </row>
    <row r="151" spans="2:10" s="6" customFormat="1" ht="12.75">
      <c r="B151" s="1"/>
      <c r="C151" s="23"/>
      <c r="D151" s="23"/>
      <c r="E151" s="23"/>
      <c r="F151" s="1"/>
      <c r="G151" s="1"/>
      <c r="H151" s="5"/>
      <c r="I151" s="22"/>
      <c r="J151" s="7"/>
    </row>
    <row r="152" spans="2:10" s="6" customFormat="1" ht="12.75">
      <c r="B152" s="1"/>
      <c r="C152" s="23"/>
      <c r="D152" s="23"/>
      <c r="E152" s="23"/>
      <c r="F152" s="1"/>
      <c r="G152" s="1"/>
      <c r="H152" s="5"/>
      <c r="I152" s="22"/>
      <c r="J152" s="7"/>
    </row>
    <row r="153" spans="2:10" s="6" customFormat="1" ht="12.75">
      <c r="B153" s="1"/>
      <c r="C153" s="23"/>
      <c r="D153" s="23"/>
      <c r="E153" s="23"/>
      <c r="F153" s="1"/>
      <c r="G153" s="1"/>
      <c r="H153" s="5"/>
      <c r="I153" s="22"/>
      <c r="J153" s="7"/>
    </row>
    <row r="154" spans="2:10" s="6" customFormat="1" ht="12.75">
      <c r="B154" s="1"/>
      <c r="C154" s="23"/>
      <c r="D154" s="23"/>
      <c r="E154" s="23"/>
      <c r="F154" s="1"/>
      <c r="G154" s="1"/>
      <c r="H154" s="5"/>
      <c r="I154" s="22"/>
      <c r="J154" s="7"/>
    </row>
    <row r="155" spans="2:10" s="6" customFormat="1" ht="12.75">
      <c r="B155" s="1"/>
      <c r="C155" s="23"/>
      <c r="D155" s="23"/>
      <c r="E155" s="23"/>
      <c r="F155" s="1"/>
      <c r="G155" s="1"/>
      <c r="H155" s="5"/>
      <c r="I155" s="22"/>
      <c r="J155" s="7"/>
    </row>
    <row r="156" spans="2:10" s="6" customFormat="1" ht="12.75">
      <c r="B156" s="1"/>
      <c r="C156" s="23"/>
      <c r="D156" s="23"/>
      <c r="E156" s="23"/>
      <c r="F156" s="1"/>
      <c r="G156" s="1"/>
      <c r="H156" s="5"/>
      <c r="I156" s="22"/>
      <c r="J156" s="7"/>
    </row>
    <row r="157" spans="2:10" s="6" customFormat="1" ht="12.75">
      <c r="B157" s="1"/>
      <c r="C157" s="23"/>
      <c r="D157" s="23"/>
      <c r="E157" s="23"/>
      <c r="F157" s="1"/>
      <c r="G157" s="1"/>
      <c r="H157" s="5"/>
      <c r="I157" s="22"/>
      <c r="J157" s="7"/>
    </row>
    <row r="158" spans="2:10" s="6" customFormat="1" ht="12.75">
      <c r="B158" s="1"/>
      <c r="C158" s="23"/>
      <c r="D158" s="23"/>
      <c r="E158" s="23"/>
      <c r="F158" s="1"/>
      <c r="G158" s="1"/>
      <c r="H158" s="5"/>
      <c r="I158" s="22"/>
      <c r="J158" s="7"/>
    </row>
    <row r="159" spans="2:10" s="6" customFormat="1" ht="12.75">
      <c r="B159" s="1"/>
      <c r="C159" s="23"/>
      <c r="D159" s="23"/>
      <c r="E159" s="23"/>
      <c r="F159" s="1"/>
      <c r="G159" s="1"/>
      <c r="H159" s="5"/>
      <c r="I159" s="22"/>
      <c r="J159" s="7"/>
    </row>
    <row r="160" spans="2:10" s="6" customFormat="1" ht="12.75">
      <c r="B160" s="1"/>
      <c r="C160" s="23"/>
      <c r="D160" s="23"/>
      <c r="E160" s="23"/>
      <c r="F160" s="1"/>
      <c r="G160" s="1"/>
      <c r="H160" s="5"/>
      <c r="I160" s="22"/>
      <c r="J160" s="7"/>
    </row>
    <row r="161" spans="2:10" s="6" customFormat="1" ht="12.75">
      <c r="B161" s="1"/>
      <c r="C161" s="23"/>
      <c r="D161" s="23"/>
      <c r="E161" s="23"/>
      <c r="F161" s="1"/>
      <c r="G161" s="1"/>
      <c r="H161" s="5"/>
      <c r="I161" s="22"/>
      <c r="J161" s="7"/>
    </row>
    <row r="162" spans="2:10" s="6" customFormat="1" ht="12.75">
      <c r="B162" s="1"/>
      <c r="C162" s="23"/>
      <c r="D162" s="23"/>
      <c r="E162" s="23"/>
      <c r="F162" s="1"/>
      <c r="G162" s="1"/>
      <c r="H162" s="5"/>
      <c r="I162" s="22"/>
      <c r="J162" s="7"/>
    </row>
    <row r="163" spans="2:10" s="6" customFormat="1" ht="12.75">
      <c r="B163" s="1"/>
      <c r="C163" s="23"/>
      <c r="D163" s="23"/>
      <c r="E163" s="23"/>
      <c r="F163" s="1"/>
      <c r="G163" s="1"/>
      <c r="H163" s="5"/>
      <c r="I163" s="22"/>
      <c r="J163" s="7"/>
    </row>
    <row r="164" spans="2:10" s="6" customFormat="1" ht="12.75">
      <c r="B164" s="1"/>
      <c r="C164" s="23"/>
      <c r="D164" s="23"/>
      <c r="E164" s="23"/>
      <c r="F164" s="1"/>
      <c r="G164" s="1"/>
      <c r="H164" s="5"/>
      <c r="I164" s="22"/>
      <c r="J164" s="7"/>
    </row>
    <row r="165" spans="2:10" s="6" customFormat="1" ht="12.75">
      <c r="B165" s="1"/>
      <c r="C165" s="23"/>
      <c r="D165" s="23"/>
      <c r="E165" s="23"/>
      <c r="F165" s="1"/>
      <c r="G165" s="1"/>
      <c r="H165" s="5"/>
      <c r="I165" s="22"/>
      <c r="J165" s="7"/>
    </row>
    <row r="166" spans="2:10" s="6" customFormat="1" ht="12.75">
      <c r="B166" s="1"/>
      <c r="C166" s="23"/>
      <c r="D166" s="23"/>
      <c r="E166" s="23"/>
      <c r="F166" s="1"/>
      <c r="G166" s="1"/>
      <c r="H166" s="5"/>
      <c r="I166" s="22"/>
      <c r="J166" s="7"/>
    </row>
    <row r="167" spans="2:10" s="6" customFormat="1" ht="12.75">
      <c r="B167" s="1"/>
      <c r="C167" s="23"/>
      <c r="D167" s="23"/>
      <c r="E167" s="23"/>
      <c r="F167" s="1"/>
      <c r="G167" s="1"/>
      <c r="H167" s="5"/>
      <c r="I167" s="22"/>
      <c r="J167" s="7"/>
    </row>
    <row r="168" spans="2:10" s="6" customFormat="1" ht="12.75">
      <c r="B168" s="1"/>
      <c r="C168" s="23"/>
      <c r="D168" s="23"/>
      <c r="E168" s="23"/>
      <c r="F168" s="1"/>
      <c r="G168" s="1"/>
      <c r="H168" s="5"/>
      <c r="I168" s="22"/>
      <c r="J168" s="7"/>
    </row>
    <row r="169" spans="2:10" s="6" customFormat="1" ht="12.75">
      <c r="B169" s="1"/>
      <c r="C169" s="23"/>
      <c r="D169" s="23"/>
      <c r="E169" s="23"/>
      <c r="F169" s="1"/>
      <c r="G169" s="1"/>
      <c r="H169" s="5"/>
      <c r="I169" s="22"/>
      <c r="J169" s="7"/>
    </row>
    <row r="170" spans="2:10" s="6" customFormat="1" ht="12.75">
      <c r="B170" s="1"/>
      <c r="C170" s="23"/>
      <c r="D170" s="23"/>
      <c r="E170" s="23"/>
      <c r="F170" s="1"/>
      <c r="G170" s="1"/>
      <c r="H170" s="5"/>
      <c r="I170" s="22"/>
      <c r="J170" s="7"/>
    </row>
    <row r="171" spans="2:10" s="6" customFormat="1" ht="12.75">
      <c r="B171" s="1"/>
      <c r="C171" s="23"/>
      <c r="D171" s="23"/>
      <c r="E171" s="23"/>
      <c r="F171" s="1"/>
      <c r="G171" s="1"/>
      <c r="H171" s="5"/>
      <c r="I171" s="22"/>
      <c r="J171" s="7"/>
    </row>
    <row r="172" spans="2:10" s="6" customFormat="1" ht="12.75">
      <c r="B172" s="1"/>
      <c r="C172" s="23"/>
      <c r="D172" s="23"/>
      <c r="E172" s="23"/>
      <c r="F172" s="1"/>
      <c r="G172" s="1"/>
      <c r="H172" s="5"/>
      <c r="I172" s="22"/>
      <c r="J172" s="7"/>
    </row>
    <row r="173" spans="2:10" s="6" customFormat="1" ht="12.75">
      <c r="B173" s="1"/>
      <c r="C173" s="23"/>
      <c r="D173" s="23"/>
      <c r="E173" s="23"/>
      <c r="F173" s="1"/>
      <c r="G173" s="1"/>
      <c r="H173" s="5"/>
      <c r="I173" s="22"/>
      <c r="J173" s="7"/>
    </row>
    <row r="174" spans="2:10" s="6" customFormat="1" ht="12.75">
      <c r="B174" s="1"/>
      <c r="C174" s="23"/>
      <c r="D174" s="23"/>
      <c r="E174" s="23"/>
      <c r="F174" s="1"/>
      <c r="G174" s="1"/>
      <c r="H174" s="5"/>
      <c r="I174" s="22"/>
      <c r="J174" s="7"/>
    </row>
    <row r="175" spans="2:10" s="6" customFormat="1" ht="12.75">
      <c r="B175" s="1"/>
      <c r="C175" s="23"/>
      <c r="D175" s="23"/>
      <c r="E175" s="23"/>
      <c r="F175" s="1"/>
      <c r="G175" s="1"/>
      <c r="H175" s="5"/>
      <c r="I175" s="22"/>
      <c r="J175" s="7"/>
    </row>
    <row r="176" spans="2:10" s="6" customFormat="1" ht="12.75">
      <c r="B176" s="1"/>
      <c r="C176" s="23"/>
      <c r="D176" s="23"/>
      <c r="E176" s="23"/>
      <c r="F176" s="1"/>
      <c r="G176" s="1"/>
      <c r="H176" s="5"/>
      <c r="I176" s="22"/>
      <c r="J176" s="7"/>
    </row>
    <row r="177" spans="2:10" s="6" customFormat="1" ht="12.75">
      <c r="B177" s="1"/>
      <c r="C177" s="23"/>
      <c r="D177" s="23"/>
      <c r="E177" s="23"/>
      <c r="F177" s="1"/>
      <c r="G177" s="1"/>
      <c r="H177" s="5"/>
      <c r="I177" s="22"/>
      <c r="J177" s="7"/>
    </row>
    <row r="178" spans="2:10" s="6" customFormat="1" ht="12.75">
      <c r="B178" s="1"/>
      <c r="C178" s="23"/>
      <c r="D178" s="23"/>
      <c r="E178" s="23"/>
      <c r="F178" s="1"/>
      <c r="G178" s="1"/>
      <c r="H178" s="5"/>
      <c r="I178" s="22"/>
      <c r="J178" s="7"/>
    </row>
    <row r="179" spans="2:10" s="6" customFormat="1" ht="12.75">
      <c r="B179" s="1"/>
      <c r="C179" s="23"/>
      <c r="D179" s="23"/>
      <c r="E179" s="23"/>
      <c r="F179" s="1"/>
      <c r="G179" s="1"/>
      <c r="H179" s="5"/>
      <c r="I179" s="22"/>
      <c r="J179" s="7"/>
    </row>
    <row r="180" spans="2:10" s="6" customFormat="1" ht="12.75">
      <c r="B180" s="1"/>
      <c r="C180" s="23"/>
      <c r="D180" s="23"/>
      <c r="E180" s="23"/>
      <c r="F180" s="1"/>
      <c r="G180" s="1"/>
      <c r="H180" s="5"/>
      <c r="I180" s="22"/>
      <c r="J180" s="7"/>
    </row>
    <row r="181" spans="2:10" s="6" customFormat="1" ht="12.75">
      <c r="B181" s="1"/>
      <c r="C181" s="23"/>
      <c r="D181" s="23"/>
      <c r="E181" s="23"/>
      <c r="F181" s="1"/>
      <c r="G181" s="1"/>
      <c r="H181" s="5"/>
      <c r="I181" s="22"/>
      <c r="J181" s="7"/>
    </row>
    <row r="182" spans="2:10" s="6" customFormat="1" ht="12.75">
      <c r="B182" s="1"/>
      <c r="C182" s="23"/>
      <c r="D182" s="23"/>
      <c r="E182" s="23"/>
      <c r="F182" s="1"/>
      <c r="G182" s="1"/>
      <c r="H182" s="5"/>
      <c r="I182" s="22"/>
      <c r="J182" s="7"/>
    </row>
    <row r="183" spans="2:10" s="6" customFormat="1" ht="12.75">
      <c r="B183" s="1"/>
      <c r="C183" s="23"/>
      <c r="D183" s="23"/>
      <c r="E183" s="23"/>
      <c r="F183" s="1"/>
      <c r="G183" s="1"/>
      <c r="H183" s="5"/>
      <c r="I183" s="22"/>
      <c r="J183" s="7"/>
    </row>
    <row r="184" spans="2:10" s="6" customFormat="1" ht="12.75">
      <c r="B184" s="1"/>
      <c r="C184" s="23"/>
      <c r="D184" s="23"/>
      <c r="E184" s="23"/>
      <c r="F184" s="1"/>
      <c r="G184" s="1"/>
      <c r="H184" s="5"/>
      <c r="I184" s="22"/>
      <c r="J184" s="7"/>
    </row>
    <row r="185" spans="2:10" s="6" customFormat="1" ht="12.75">
      <c r="B185" s="1"/>
      <c r="C185" s="23"/>
      <c r="D185" s="23"/>
      <c r="E185" s="23"/>
      <c r="F185" s="1"/>
      <c r="G185" s="1"/>
      <c r="H185" s="5"/>
      <c r="I185" s="22"/>
      <c r="J185" s="7"/>
    </row>
    <row r="186" spans="2:12" s="6" customFormat="1" ht="12.75">
      <c r="B186" s="1"/>
      <c r="C186" s="23"/>
      <c r="D186" s="23"/>
      <c r="E186" s="23"/>
      <c r="F186" s="1"/>
      <c r="G186" s="1"/>
      <c r="H186" s="5"/>
      <c r="I186" s="22"/>
      <c r="J186" s="4"/>
      <c r="K186" s="2"/>
      <c r="L186" s="2"/>
    </row>
    <row r="187" spans="2:12" s="6" customFormat="1" ht="12.75">
      <c r="B187" s="1"/>
      <c r="C187" s="23"/>
      <c r="D187" s="23"/>
      <c r="E187" s="23"/>
      <c r="F187" s="1"/>
      <c r="G187" s="1"/>
      <c r="H187" s="5"/>
      <c r="I187" s="22"/>
      <c r="J187" s="4"/>
      <c r="K187" s="2"/>
      <c r="L187" s="2"/>
    </row>
    <row r="188" spans="2:12" s="6" customFormat="1" ht="12.75">
      <c r="B188" s="1"/>
      <c r="C188" s="23"/>
      <c r="D188" s="23"/>
      <c r="E188" s="23"/>
      <c r="F188" s="1"/>
      <c r="G188" s="1"/>
      <c r="H188" s="5"/>
      <c r="I188" s="22"/>
      <c r="J188" s="4"/>
      <c r="K188" s="2"/>
      <c r="L188" s="2"/>
    </row>
  </sheetData>
  <mergeCells count="9">
    <mergeCell ref="H16:L16"/>
    <mergeCell ref="H9:L9"/>
    <mergeCell ref="H10:L10"/>
    <mergeCell ref="H1:L1"/>
    <mergeCell ref="A1:C1"/>
    <mergeCell ref="A3:A5"/>
    <mergeCell ref="B3:B5"/>
    <mergeCell ref="H11:L11"/>
    <mergeCell ref="D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"/>
  <sheetViews>
    <sheetView zoomScale="80" zoomScaleNormal="80" workbookViewId="0" topLeftCell="A1">
      <selection activeCell="D12" sqref="D12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17</v>
      </c>
      <c r="I4" s="48">
        <f aca="true" t="shared" si="0" ref="I4:I5">H4-(SUM(K4:AB4))</f>
        <v>17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6</v>
      </c>
      <c r="I5" s="48">
        <f t="shared" si="0"/>
        <v>6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AB1:AB2"/>
    <mergeCell ref="A2:J2"/>
    <mergeCell ref="A4:A6"/>
    <mergeCell ref="B4:B6"/>
    <mergeCell ref="L1:L2"/>
    <mergeCell ref="M1:M2"/>
    <mergeCell ref="N1:N2"/>
    <mergeCell ref="K1:K2"/>
    <mergeCell ref="A1:C1"/>
    <mergeCell ref="D1:G1"/>
    <mergeCell ref="H1:J1"/>
    <mergeCell ref="AA1:AA2"/>
    <mergeCell ref="Z1:Z2"/>
    <mergeCell ref="O1:O2"/>
    <mergeCell ref="V1:V2"/>
    <mergeCell ref="W1:W2"/>
    <mergeCell ref="P1:P2"/>
    <mergeCell ref="X1:X2"/>
    <mergeCell ref="Y1:Y2"/>
    <mergeCell ref="U1:U2"/>
    <mergeCell ref="Q1:Q2"/>
    <mergeCell ref="R1:R2"/>
    <mergeCell ref="S1:S2"/>
    <mergeCell ref="T1:T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"/>
  <sheetViews>
    <sheetView zoomScale="80" zoomScaleNormal="80" workbookViewId="0" topLeftCell="A1">
      <selection activeCell="D11" sqref="D11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35">
      <c r="A4" s="108">
        <v>1</v>
      </c>
      <c r="B4" s="109" t="s">
        <v>30</v>
      </c>
      <c r="C4" s="57">
        <v>1</v>
      </c>
      <c r="D4" s="64" t="s">
        <v>31</v>
      </c>
      <c r="E4" s="44" t="s">
        <v>18</v>
      </c>
      <c r="F4" s="45" t="s">
        <v>20</v>
      </c>
      <c r="G4" s="62">
        <v>3400</v>
      </c>
      <c r="H4" s="47">
        <v>46</v>
      </c>
      <c r="I4" s="48">
        <f aca="true" t="shared" si="0" ref="I4:I5">H4-(SUM(K4:AB4))</f>
        <v>46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35">
      <c r="A5" s="108"/>
      <c r="B5" s="110"/>
      <c r="C5" s="57">
        <v>2</v>
      </c>
      <c r="D5" s="64" t="s">
        <v>24</v>
      </c>
      <c r="E5" s="44" t="s">
        <v>18</v>
      </c>
      <c r="F5" s="45" t="s">
        <v>20</v>
      </c>
      <c r="G5" s="62">
        <v>3540</v>
      </c>
      <c r="H5" s="47">
        <v>6</v>
      </c>
      <c r="I5" s="48">
        <f t="shared" si="0"/>
        <v>6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35">
      <c r="A6" s="108"/>
      <c r="B6" s="111"/>
      <c r="C6" s="58">
        <v>3</v>
      </c>
      <c r="D6" s="64" t="s">
        <v>25</v>
      </c>
      <c r="E6" s="44" t="s">
        <v>18</v>
      </c>
      <c r="F6" s="45" t="s">
        <v>20</v>
      </c>
      <c r="G6" s="46">
        <v>3800</v>
      </c>
      <c r="H6" s="47">
        <v>3</v>
      </c>
      <c r="I6" s="48">
        <f>H6-(SUM(K6:AB6))</f>
        <v>3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AB1:AB2"/>
    <mergeCell ref="A2:J2"/>
    <mergeCell ref="A4:A6"/>
    <mergeCell ref="B4:B6"/>
    <mergeCell ref="K1:K2"/>
    <mergeCell ref="A1:C1"/>
    <mergeCell ref="D1:G1"/>
    <mergeCell ref="H1:J1"/>
    <mergeCell ref="Z1:Z2"/>
    <mergeCell ref="R1:R2"/>
    <mergeCell ref="S1:S2"/>
    <mergeCell ref="T1:T2"/>
    <mergeCell ref="AA1:AA2"/>
    <mergeCell ref="U1:U2"/>
    <mergeCell ref="V1:V2"/>
    <mergeCell ref="W1:W2"/>
    <mergeCell ref="X1:X2"/>
    <mergeCell ref="Y1:Y2"/>
    <mergeCell ref="L1:L2"/>
    <mergeCell ref="M1:M2"/>
    <mergeCell ref="Q1:Q2"/>
    <mergeCell ref="O1:O2"/>
    <mergeCell ref="P1:P2"/>
    <mergeCell ref="N1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B11"/>
  <sheetViews>
    <sheetView tabSelected="1" zoomScale="55" zoomScaleNormal="55" workbookViewId="0" topLeftCell="E1">
      <selection activeCell="V8" sqref="V8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8.57421875" style="54" bestFit="1" customWidth="1"/>
    <col min="11" max="11" width="21.140625" style="55" bestFit="1" customWidth="1"/>
    <col min="12" max="12" width="15.7109375" style="55" customWidth="1"/>
    <col min="13" max="13" width="17.8515625" style="55" bestFit="1" customWidth="1"/>
    <col min="14" max="14" width="25.57421875" style="55" bestFit="1" customWidth="1"/>
    <col min="15" max="15" width="17.28125" style="55" bestFit="1" customWidth="1"/>
    <col min="16" max="16" width="17.8515625" style="55" bestFit="1" customWidth="1"/>
    <col min="17" max="18" width="17.28125" style="55" bestFit="1" customWidth="1"/>
    <col min="19" max="20" width="15.421875" style="55" bestFit="1" customWidth="1"/>
    <col min="21" max="22" width="17.28125" style="35" bestFit="1" customWidth="1"/>
    <col min="23" max="28" width="13.8515625" style="35" bestFit="1" customWidth="1"/>
    <col min="29" max="16384" width="9.7109375" style="35" customWidth="1"/>
  </cols>
  <sheetData>
    <row r="1" spans="1:28" ht="65.25" customHeight="1">
      <c r="A1" s="106" t="s">
        <v>32</v>
      </c>
      <c r="B1" s="106"/>
      <c r="C1" s="106"/>
      <c r="D1" s="107" t="s">
        <v>33</v>
      </c>
      <c r="E1" s="107"/>
      <c r="F1" s="107"/>
      <c r="G1" s="107"/>
      <c r="H1" s="107" t="s">
        <v>34</v>
      </c>
      <c r="I1" s="107"/>
      <c r="J1" s="142"/>
      <c r="K1" s="143" t="s">
        <v>39</v>
      </c>
      <c r="L1" s="145" t="s">
        <v>86</v>
      </c>
      <c r="M1" s="103" t="s">
        <v>89</v>
      </c>
      <c r="N1" s="103" t="s">
        <v>97</v>
      </c>
      <c r="O1" s="103" t="s">
        <v>93</v>
      </c>
      <c r="P1" s="103" t="s">
        <v>102</v>
      </c>
      <c r="Q1" s="103" t="s">
        <v>99</v>
      </c>
      <c r="R1" s="103" t="s">
        <v>96</v>
      </c>
      <c r="S1" s="103" t="s">
        <v>100</v>
      </c>
      <c r="T1" s="103" t="s">
        <v>101</v>
      </c>
      <c r="U1" s="103" t="s">
        <v>103</v>
      </c>
      <c r="V1" s="103" t="s">
        <v>98</v>
      </c>
      <c r="W1" s="103" t="s">
        <v>98</v>
      </c>
      <c r="X1" s="103" t="s">
        <v>98</v>
      </c>
      <c r="Y1" s="103" t="s">
        <v>98</v>
      </c>
      <c r="Z1" s="103" t="s">
        <v>98</v>
      </c>
      <c r="AA1" s="103" t="s">
        <v>98</v>
      </c>
      <c r="AB1" s="103" t="s">
        <v>98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44"/>
      <c r="L2" s="145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84" t="s">
        <v>3</v>
      </c>
      <c r="K3" s="85" t="s">
        <v>36</v>
      </c>
      <c r="L3" s="85" t="s">
        <v>36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100">
        <v>44881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.75">
      <c r="A4" s="108" t="s">
        <v>35</v>
      </c>
      <c r="B4" s="109" t="s">
        <v>36</v>
      </c>
      <c r="C4" s="109">
        <v>1</v>
      </c>
      <c r="D4" s="130" t="s">
        <v>37</v>
      </c>
      <c r="E4" s="136" t="s">
        <v>18</v>
      </c>
      <c r="F4" s="139" t="s">
        <v>38</v>
      </c>
      <c r="G4" s="133">
        <v>17.48</v>
      </c>
      <c r="H4" s="118">
        <v>1615</v>
      </c>
      <c r="I4" s="121">
        <f aca="true" t="shared" si="0" ref="I4">H4-(SUM(K4:AB4))</f>
        <v>45</v>
      </c>
      <c r="J4" s="115" t="str">
        <f aca="true" t="shared" si="1" ref="J4">IF(I4&lt;0,"ATENÇÃO","OK")</f>
        <v>OK</v>
      </c>
      <c r="K4" s="124">
        <v>190</v>
      </c>
      <c r="L4" s="127">
        <v>25</v>
      </c>
      <c r="M4" s="112">
        <v>500</v>
      </c>
      <c r="N4" s="112">
        <v>160</v>
      </c>
      <c r="O4" s="112">
        <v>170</v>
      </c>
      <c r="P4" s="112">
        <v>140</v>
      </c>
      <c r="Q4" s="112">
        <v>60</v>
      </c>
      <c r="R4" s="112">
        <v>70</v>
      </c>
      <c r="S4" s="112">
        <v>40</v>
      </c>
      <c r="T4" s="112">
        <v>50</v>
      </c>
      <c r="U4" s="112">
        <v>105</v>
      </c>
      <c r="V4" s="112">
        <v>60</v>
      </c>
      <c r="W4" s="112"/>
      <c r="X4" s="112"/>
      <c r="Y4" s="112"/>
      <c r="Z4" s="112"/>
      <c r="AA4" s="112"/>
      <c r="AB4" s="112"/>
    </row>
    <row r="5" spans="1:28" s="43" customFormat="1" ht="12.75">
      <c r="A5" s="108"/>
      <c r="B5" s="110"/>
      <c r="C5" s="110"/>
      <c r="D5" s="131"/>
      <c r="E5" s="137"/>
      <c r="F5" s="140"/>
      <c r="G5" s="134"/>
      <c r="H5" s="119"/>
      <c r="I5" s="122"/>
      <c r="J5" s="116"/>
      <c r="K5" s="125"/>
      <c r="L5" s="12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</row>
    <row r="6" spans="1:28" ht="323.25" customHeight="1" thickBot="1">
      <c r="A6" s="108"/>
      <c r="B6" s="111"/>
      <c r="C6" s="111"/>
      <c r="D6" s="132"/>
      <c r="E6" s="138"/>
      <c r="F6" s="141"/>
      <c r="G6" s="135"/>
      <c r="H6" s="120"/>
      <c r="I6" s="123"/>
      <c r="J6" s="117"/>
      <c r="K6" s="126"/>
      <c r="L6" s="129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</row>
    <row r="7" spans="10:27" ht="19.5" thickBot="1">
      <c r="J7" s="102">
        <f>SUM(K7:AA7)</f>
        <v>27443.6</v>
      </c>
      <c r="K7" s="101">
        <f>K4*$G4</f>
        <v>3321.2000000000003</v>
      </c>
      <c r="L7" s="101">
        <f aca="true" t="shared" si="2" ref="L7:AA7">L4*$G4</f>
        <v>437</v>
      </c>
      <c r="M7" s="101">
        <f t="shared" si="2"/>
        <v>8740</v>
      </c>
      <c r="N7" s="101">
        <f t="shared" si="2"/>
        <v>2796.8</v>
      </c>
      <c r="O7" s="101">
        <f t="shared" si="2"/>
        <v>2971.6</v>
      </c>
      <c r="P7" s="101">
        <f t="shared" si="2"/>
        <v>2447.2000000000003</v>
      </c>
      <c r="Q7" s="101">
        <f t="shared" si="2"/>
        <v>1048.8</v>
      </c>
      <c r="R7" s="101">
        <f t="shared" si="2"/>
        <v>1223.6000000000001</v>
      </c>
      <c r="S7" s="101">
        <f t="shared" si="2"/>
        <v>699.2</v>
      </c>
      <c r="T7" s="101">
        <f t="shared" si="2"/>
        <v>874</v>
      </c>
      <c r="U7" s="101">
        <f t="shared" si="2"/>
        <v>1835.4</v>
      </c>
      <c r="V7" s="101">
        <f t="shared" si="2"/>
        <v>1048.8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f t="shared" si="2"/>
        <v>0</v>
      </c>
      <c r="AA7" s="101">
        <f t="shared" si="2"/>
        <v>0</v>
      </c>
    </row>
    <row r="8" spans="11:16" ht="75">
      <c r="K8" s="81" t="s">
        <v>73</v>
      </c>
      <c r="M8" s="55" t="s">
        <v>90</v>
      </c>
      <c r="N8" s="55" t="s">
        <v>92</v>
      </c>
      <c r="O8" s="55" t="s">
        <v>94</v>
      </c>
      <c r="P8" s="55" t="s">
        <v>95</v>
      </c>
    </row>
    <row r="9" ht="37.5">
      <c r="K9" s="82" t="s">
        <v>70</v>
      </c>
    </row>
    <row r="10" ht="12.75">
      <c r="K10" s="82" t="s">
        <v>71</v>
      </c>
    </row>
    <row r="11" ht="38.25" thickBot="1">
      <c r="K11" s="83" t="s">
        <v>72</v>
      </c>
    </row>
  </sheetData>
  <mergeCells count="50">
    <mergeCell ref="AA4:AA6"/>
    <mergeCell ref="AB4:AB6"/>
    <mergeCell ref="R4:R6"/>
    <mergeCell ref="O4:O6"/>
    <mergeCell ref="X4:X6"/>
    <mergeCell ref="Y4:Y6"/>
    <mergeCell ref="Z4:Z6"/>
    <mergeCell ref="T4:T6"/>
    <mergeCell ref="U4:U6"/>
    <mergeCell ref="V4:V6"/>
    <mergeCell ref="W4:W6"/>
    <mergeCell ref="S4:S6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  <mergeCell ref="C4:C6"/>
    <mergeCell ref="D4:D6"/>
    <mergeCell ref="G4:G6"/>
    <mergeCell ref="E4:E6"/>
    <mergeCell ref="F4:F6"/>
    <mergeCell ref="M4:M6"/>
    <mergeCell ref="Q4:Q6"/>
    <mergeCell ref="P4:P6"/>
    <mergeCell ref="J4:J6"/>
    <mergeCell ref="H4:H6"/>
    <mergeCell ref="I4:I6"/>
    <mergeCell ref="K4:K6"/>
    <mergeCell ref="L4:L6"/>
    <mergeCell ref="N4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E935-0C75-4330-8C56-0CE66DD6922F}">
  <dimension ref="A1:I11"/>
  <sheetViews>
    <sheetView zoomScale="85" zoomScaleNormal="85" workbookViewId="0" topLeftCell="A1">
      <selection activeCell="H9" sqref="H9"/>
    </sheetView>
  </sheetViews>
  <sheetFormatPr defaultColWidth="9.140625" defaultRowHeight="12.75"/>
  <cols>
    <col min="1" max="1" width="53.00390625" style="0" bestFit="1" customWidth="1"/>
    <col min="2" max="2" width="11.421875" style="0" bestFit="1" customWidth="1"/>
    <col min="3" max="3" width="21.7109375" style="0" customWidth="1"/>
    <col min="4" max="4" width="47.8515625" style="0" customWidth="1"/>
    <col min="7" max="8" width="16.140625" style="0" customWidth="1"/>
  </cols>
  <sheetData>
    <row r="1" ht="15">
      <c r="A1" s="66" t="s">
        <v>40</v>
      </c>
    </row>
    <row r="2" ht="15.75">
      <c r="A2" s="67"/>
    </row>
    <row r="3" ht="15">
      <c r="A3" s="68" t="s">
        <v>41</v>
      </c>
    </row>
    <row r="4" spans="1:9" ht="30">
      <c r="A4" s="88" t="s">
        <v>76</v>
      </c>
      <c r="B4" s="88" t="s">
        <v>43</v>
      </c>
      <c r="C4" s="88" t="s">
        <v>44</v>
      </c>
      <c r="D4" s="88" t="s">
        <v>45</v>
      </c>
      <c r="E4" s="88" t="s">
        <v>83</v>
      </c>
      <c r="F4" s="88" t="s">
        <v>84</v>
      </c>
      <c r="G4" s="88" t="s">
        <v>85</v>
      </c>
      <c r="H4" s="88"/>
      <c r="I4" s="88" t="s">
        <v>87</v>
      </c>
    </row>
    <row r="5" spans="1:9" ht="63.75">
      <c r="A5" s="89" t="s">
        <v>78</v>
      </c>
      <c r="B5" s="90">
        <v>175</v>
      </c>
      <c r="C5" s="91" t="s">
        <v>77</v>
      </c>
      <c r="D5" s="90" t="s">
        <v>53</v>
      </c>
      <c r="E5" s="94">
        <f>SUM(G5:T5)</f>
        <v>0</v>
      </c>
      <c r="F5" s="94">
        <f>B5-E5</f>
        <v>175</v>
      </c>
      <c r="G5" s="95"/>
      <c r="H5" s="95"/>
      <c r="I5" s="95"/>
    </row>
    <row r="6" spans="1:9" ht="45">
      <c r="A6" s="89" t="s">
        <v>79</v>
      </c>
      <c r="B6" s="90">
        <v>40</v>
      </c>
      <c r="C6" s="92" t="s">
        <v>54</v>
      </c>
      <c r="D6" s="90" t="s">
        <v>80</v>
      </c>
      <c r="E6" s="94">
        <f>SUM(G6:T6)</f>
        <v>0</v>
      </c>
      <c r="F6" s="93">
        <f>B6-E6</f>
        <v>40</v>
      </c>
      <c r="G6" s="95"/>
      <c r="H6" s="95"/>
      <c r="I6" s="95"/>
    </row>
    <row r="7" spans="1:9" ht="76.5">
      <c r="A7" s="89" t="s">
        <v>81</v>
      </c>
      <c r="B7" s="90">
        <v>1500</v>
      </c>
      <c r="C7" s="91" t="s">
        <v>82</v>
      </c>
      <c r="D7" s="90" t="s">
        <v>53</v>
      </c>
      <c r="E7" s="94">
        <f>SUM(G7:T7)</f>
        <v>715</v>
      </c>
      <c r="F7" s="93">
        <f>B7-E7</f>
        <v>785</v>
      </c>
      <c r="G7" s="93">
        <v>190</v>
      </c>
      <c r="H7" s="93">
        <v>500</v>
      </c>
      <c r="I7" s="93">
        <v>25</v>
      </c>
    </row>
    <row r="8" spans="1:9" ht="39">
      <c r="A8" s="66"/>
      <c r="G8" s="96" t="s">
        <v>73</v>
      </c>
      <c r="H8" s="96" t="s">
        <v>91</v>
      </c>
      <c r="I8" s="98" t="s">
        <v>88</v>
      </c>
    </row>
    <row r="9" spans="1:8" ht="30">
      <c r="A9" s="68"/>
      <c r="G9" s="97" t="s">
        <v>70</v>
      </c>
      <c r="H9" s="99"/>
    </row>
    <row r="10" spans="7:8" ht="15">
      <c r="G10" s="97" t="s">
        <v>71</v>
      </c>
      <c r="H10" s="99"/>
    </row>
    <row r="11" spans="7:8" ht="30">
      <c r="G11" s="97" t="s">
        <v>72</v>
      </c>
      <c r="H11" s="99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ED79-C806-40AA-9A25-DBD7B2E49AD4}">
  <dimension ref="A1:E20"/>
  <sheetViews>
    <sheetView zoomScale="70" zoomScaleNormal="70" workbookViewId="0" topLeftCell="A10">
      <selection activeCell="G8" sqref="G8"/>
    </sheetView>
  </sheetViews>
  <sheetFormatPr defaultColWidth="9.140625" defaultRowHeight="12.75"/>
  <cols>
    <col min="1" max="1" width="25.421875" style="0" customWidth="1"/>
    <col min="2" max="2" width="55.8515625" style="0" customWidth="1"/>
    <col min="3" max="3" width="14.7109375" style="0" customWidth="1"/>
    <col min="4" max="4" width="22.421875" style="0" customWidth="1"/>
    <col min="5" max="5" width="48.8515625" style="0" customWidth="1"/>
  </cols>
  <sheetData>
    <row r="1" ht="15">
      <c r="A1" s="66" t="s">
        <v>55</v>
      </c>
    </row>
    <row r="2" ht="15.75">
      <c r="A2" s="67"/>
    </row>
    <row r="3" ht="15.75" thickBot="1">
      <c r="A3" s="68" t="s">
        <v>41</v>
      </c>
    </row>
    <row r="4" spans="1:5" ht="30.75" thickBot="1">
      <c r="A4" s="69" t="s">
        <v>4</v>
      </c>
      <c r="B4" s="70" t="s">
        <v>42</v>
      </c>
      <c r="C4" s="70" t="s">
        <v>43</v>
      </c>
      <c r="D4" s="70" t="s">
        <v>44</v>
      </c>
      <c r="E4" s="70" t="s">
        <v>45</v>
      </c>
    </row>
    <row r="5" spans="1:5" ht="15" customHeight="1">
      <c r="A5" s="146">
        <v>1</v>
      </c>
      <c r="B5" s="71" t="s">
        <v>46</v>
      </c>
      <c r="C5" s="146">
        <v>100</v>
      </c>
      <c r="D5" s="146" t="s">
        <v>56</v>
      </c>
      <c r="E5" s="146" t="s">
        <v>57</v>
      </c>
    </row>
    <row r="6" spans="1:5" ht="97.5" customHeight="1" thickBot="1">
      <c r="A6" s="147"/>
      <c r="B6" s="72" t="s">
        <v>47</v>
      </c>
      <c r="C6" s="148"/>
      <c r="D6" s="148"/>
      <c r="E6" s="148"/>
    </row>
    <row r="7" spans="1:5" ht="75.75" thickBot="1">
      <c r="A7" s="147"/>
      <c r="B7" s="72" t="s">
        <v>48</v>
      </c>
      <c r="C7" s="77">
        <v>400</v>
      </c>
      <c r="D7" s="78" t="s">
        <v>58</v>
      </c>
      <c r="E7" s="77" t="s">
        <v>59</v>
      </c>
    </row>
    <row r="8" spans="1:5" ht="81" customHeight="1" thickBot="1">
      <c r="A8" s="147"/>
      <c r="B8" s="72" t="s">
        <v>49</v>
      </c>
      <c r="C8" s="77">
        <v>300</v>
      </c>
      <c r="D8" s="78" t="s">
        <v>60</v>
      </c>
      <c r="E8" s="77" t="s">
        <v>59</v>
      </c>
    </row>
    <row r="9" spans="1:5" ht="26.25" thickBot="1">
      <c r="A9" s="147"/>
      <c r="B9" s="73"/>
      <c r="C9" s="77">
        <v>90</v>
      </c>
      <c r="D9" s="78" t="s">
        <v>61</v>
      </c>
      <c r="E9" s="77" t="s">
        <v>59</v>
      </c>
    </row>
    <row r="10" spans="1:5" ht="38.25" thickBot="1">
      <c r="A10" s="147"/>
      <c r="B10" s="74" t="s">
        <v>50</v>
      </c>
      <c r="C10" s="77">
        <v>100</v>
      </c>
      <c r="D10" s="78" t="s">
        <v>62</v>
      </c>
      <c r="E10" s="77" t="s">
        <v>57</v>
      </c>
    </row>
    <row r="11" spans="1:5" ht="39" thickBot="1">
      <c r="A11" s="147"/>
      <c r="B11" s="75" t="s">
        <v>51</v>
      </c>
      <c r="C11" s="77">
        <v>120</v>
      </c>
      <c r="D11" s="78" t="s">
        <v>63</v>
      </c>
      <c r="E11" s="77" t="s">
        <v>59</v>
      </c>
    </row>
    <row r="12" spans="1:5" ht="38.25" thickBot="1">
      <c r="A12" s="148"/>
      <c r="B12" s="76" t="s">
        <v>52</v>
      </c>
      <c r="C12" s="77">
        <v>90</v>
      </c>
      <c r="D12" s="78" t="s">
        <v>64</v>
      </c>
      <c r="E12" s="77" t="s">
        <v>59</v>
      </c>
    </row>
    <row r="13" spans="1:5" ht="39" thickBot="1">
      <c r="A13" s="149" t="s">
        <v>65</v>
      </c>
      <c r="B13" s="150"/>
      <c r="C13" s="79">
        <v>1500</v>
      </c>
      <c r="D13" s="78" t="s">
        <v>66</v>
      </c>
      <c r="E13" s="77" t="s">
        <v>57</v>
      </c>
    </row>
    <row r="14" ht="15">
      <c r="A14" s="66"/>
    </row>
    <row r="15" ht="12.75">
      <c r="A15" s="80" t="s">
        <v>67</v>
      </c>
    </row>
    <row r="16" ht="12.75">
      <c r="A16" s="80" t="s">
        <v>68</v>
      </c>
    </row>
    <row r="17" ht="12.75">
      <c r="A17" s="80" t="s">
        <v>69</v>
      </c>
    </row>
    <row r="20" spans="1:2" ht="12.75">
      <c r="A20" s="86" t="s">
        <v>74</v>
      </c>
      <c r="B20" s="87" t="s">
        <v>75</v>
      </c>
    </row>
  </sheetData>
  <mergeCells count="5">
    <mergeCell ref="A5:A12"/>
    <mergeCell ref="C5:C6"/>
    <mergeCell ref="D5:D6"/>
    <mergeCell ref="E5:E6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B7"/>
  <sheetViews>
    <sheetView zoomScale="80" zoomScaleNormal="80" workbookViewId="0" topLeftCell="A1">
      <selection activeCell="D11" sqref="D11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3</v>
      </c>
      <c r="I4" s="48">
        <f aca="true" t="shared" si="0" ref="I4:I5">H4-(SUM(K4:AB4))</f>
        <v>3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3</v>
      </c>
      <c r="I5" s="48">
        <f t="shared" si="0"/>
        <v>3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3</v>
      </c>
      <c r="I6" s="48">
        <f>H6-(SUM(K6:AB6))</f>
        <v>3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"/>
  <sheetViews>
    <sheetView zoomScale="80" zoomScaleNormal="80" workbookViewId="0" topLeftCell="A1">
      <selection activeCell="D12" sqref="D12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0</v>
      </c>
      <c r="I4" s="48">
        <f aca="true" t="shared" si="0" ref="I4:I5">H4-(SUM(K4:AB4))</f>
        <v>0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10</v>
      </c>
      <c r="I5" s="48">
        <f t="shared" si="0"/>
        <v>10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24</v>
      </c>
      <c r="I6" s="48">
        <f>H6-(SUM(K6:AB6))</f>
        <v>24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  <mergeCell ref="K1:K2"/>
    <mergeCell ref="AB1:AB2"/>
    <mergeCell ref="A2:J2"/>
    <mergeCell ref="A1:C1"/>
    <mergeCell ref="D1:G1"/>
    <mergeCell ref="H1:J1"/>
    <mergeCell ref="P1:P2"/>
    <mergeCell ref="Q1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BCAB-63C9-45B8-BAE7-C4BD3941B1C3}">
  <dimension ref="A1:AB7"/>
  <sheetViews>
    <sheetView zoomScale="80" zoomScaleNormal="80" workbookViewId="0" topLeftCell="A1">
      <selection activeCell="G14" sqref="G14"/>
    </sheetView>
  </sheetViews>
  <sheetFormatPr defaultColWidth="9.7109375" defaultRowHeight="12.75"/>
  <cols>
    <col min="1" max="1" width="9.7109375" style="35" customWidth="1"/>
    <col min="2" max="2" width="24.28125" style="50" customWidth="1"/>
    <col min="3" max="3" width="11.28125" style="51" customWidth="1"/>
    <col min="4" max="4" width="70.00390625" style="50" customWidth="1"/>
    <col min="5" max="5" width="15.421875" style="50" customWidth="1"/>
    <col min="6" max="6" width="17.57421875" style="50" customWidth="1"/>
    <col min="7" max="7" width="16.7109375" style="50" bestFit="1" customWidth="1"/>
    <col min="8" max="8" width="13.421875" style="52" customWidth="1"/>
    <col min="9" max="9" width="15.421875" style="53" customWidth="1"/>
    <col min="10" max="10" width="12.57421875" style="54" customWidth="1"/>
    <col min="11" max="20" width="15.7109375" style="55" customWidth="1"/>
    <col min="21" max="28" width="15.7109375" style="35" customWidth="1"/>
    <col min="29" max="16384" width="9.7109375" style="35" customWidth="1"/>
  </cols>
  <sheetData>
    <row r="1" spans="1:28" ht="65.25" customHeight="1">
      <c r="A1" s="106" t="s">
        <v>27</v>
      </c>
      <c r="B1" s="106"/>
      <c r="C1" s="106"/>
      <c r="D1" s="107" t="s">
        <v>26</v>
      </c>
      <c r="E1" s="107"/>
      <c r="F1" s="107"/>
      <c r="G1" s="107"/>
      <c r="H1" s="107" t="s">
        <v>28</v>
      </c>
      <c r="I1" s="107"/>
      <c r="J1" s="107"/>
      <c r="K1" s="103" t="s">
        <v>29</v>
      </c>
      <c r="L1" s="103" t="s">
        <v>29</v>
      </c>
      <c r="M1" s="103" t="s">
        <v>29</v>
      </c>
      <c r="N1" s="103" t="s">
        <v>29</v>
      </c>
      <c r="O1" s="103" t="s">
        <v>29</v>
      </c>
      <c r="P1" s="103" t="s">
        <v>29</v>
      </c>
      <c r="Q1" s="103" t="s">
        <v>29</v>
      </c>
      <c r="R1" s="103" t="s">
        <v>29</v>
      </c>
      <c r="S1" s="103" t="s">
        <v>29</v>
      </c>
      <c r="T1" s="103" t="s">
        <v>29</v>
      </c>
      <c r="U1" s="103" t="s">
        <v>29</v>
      </c>
      <c r="V1" s="103" t="s">
        <v>29</v>
      </c>
      <c r="W1" s="103" t="s">
        <v>29</v>
      </c>
      <c r="X1" s="103" t="s">
        <v>29</v>
      </c>
      <c r="Y1" s="103" t="s">
        <v>29</v>
      </c>
      <c r="Z1" s="103" t="s">
        <v>29</v>
      </c>
      <c r="AA1" s="103" t="s">
        <v>29</v>
      </c>
      <c r="AB1" s="103" t="s">
        <v>29</v>
      </c>
    </row>
    <row r="2" spans="1:28" ht="21.75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5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43" customFormat="1" ht="56.25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>
      <c r="A4" s="108">
        <v>1</v>
      </c>
      <c r="B4" s="109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20</v>
      </c>
      <c r="I4" s="48">
        <f aca="true" t="shared" si="0" ref="I4:I5">H4-(SUM(K4:AB4))</f>
        <v>20</v>
      </c>
      <c r="J4" s="49" t="str">
        <f aca="true" t="shared" si="1" ref="J4:J6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>
      <c r="A5" s="108"/>
      <c r="B5" s="110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25</v>
      </c>
      <c r="I5" s="48">
        <f t="shared" si="0"/>
        <v>25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>
      <c r="A6" s="108"/>
      <c r="B6" s="111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30</v>
      </c>
      <c r="I6" s="48">
        <f>H6-(SUM(K6:AB6))</f>
        <v>30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ht="12.75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768467BDA7A744A3BC1E8A99C1D5BA" ma:contentTypeVersion="9" ma:contentTypeDescription="Crie um novo documento." ma:contentTypeScope="" ma:versionID="9552622c5f43ebda1be449750aafac66">
  <xsd:schema xmlns:xsd="http://www.w3.org/2001/XMLSchema" xmlns:xs="http://www.w3.org/2001/XMLSchema" xmlns:p="http://schemas.microsoft.com/office/2006/metadata/properties" xmlns:ns2="cc577b44-0ae7-48d1-9ace-1c5813c07641" targetNamespace="http://schemas.microsoft.com/office/2006/metadata/properties" ma:root="true" ma:fieldsID="b42a41f71057e62ff59e3b1e3a95aa07" ns2:_="">
    <xsd:import namespace="cc577b44-0ae7-48d1-9ace-1c5813c07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7b44-0ae7-48d1-9ace-1c5813c07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f329f067-9640-44d5-8564-a72189d132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EC4A08-A1FC-4029-AF93-073BCB806611}"/>
</file>

<file path=customXml/itemProps2.xml><?xml version="1.0" encoding="utf-8"?>
<ds:datastoreItem xmlns:ds="http://schemas.openxmlformats.org/officeDocument/2006/customXml" ds:itemID="{54C9CF4A-BA5E-4D8A-8580-2608D821D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TIAGO MATEUS DE AZEVEDO</cp:lastModifiedBy>
  <cp:lastPrinted>2014-06-04T18:55:53Z</cp:lastPrinted>
  <dcterms:created xsi:type="dcterms:W3CDTF">2010-06-19T20:43:11Z</dcterms:created>
  <dcterms:modified xsi:type="dcterms:W3CDTF">2023-04-24T18:07:30Z</dcterms:modified>
  <cp:category/>
  <cp:version/>
  <cp:contentType/>
  <cp:contentStatus/>
</cp:coreProperties>
</file>