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44111950-6490-4DAD-BC83-45CD94AE48B8}" xr6:coauthVersionLast="36" xr6:coauthVersionMax="47" xr10:uidLastSave="{00000000-0000-0000-0000-000000000000}"/>
  <bookViews>
    <workbookView xWindow="0" yWindow="0" windowWidth="28800" windowHeight="11625" xr2:uid="{00000000-000D-0000-FFFF-FFFF00000000}"/>
  </bookViews>
  <sheets>
    <sheet name="CEO" sheetId="8" r:id="rId1"/>
    <sheet name="Saldo solicitantes" sheetId="9" r:id="rId2"/>
  </sheets>
  <definedNames>
    <definedName name="_xlnm._FilterDatabase" localSheetId="0" hidden="1">CEO!$C$3:$C$20</definedName>
    <definedName name="_xlnm._FilterDatabase" localSheetId="1" hidden="1">'Saldo solicitantes'!$C$2:$C$19</definedName>
    <definedName name="CEPLAN" localSheetId="0">#REF!</definedName>
    <definedName name="CEPLAN" localSheetId="1">#REF!</definedName>
    <definedName name="CEPLAN">#REF!</definedName>
    <definedName name="diasuteis" localSheetId="0">#REF!</definedName>
    <definedName name="diasuteis" localSheetId="1">#REF!</definedName>
    <definedName name="diasuteis">#REF!</definedName>
    <definedName name="Ferias" localSheetId="0">#REF!</definedName>
    <definedName name="Ferias" localSheetId="1">#REF!</definedName>
    <definedName name="Ferias">#REF!</definedName>
    <definedName name="RD" localSheetId="0">OFFSET(#REF!,(MATCH(SMALL(#REF!,ROW()-10),#REF!,0)-1),0)</definedName>
    <definedName name="RD" localSheetId="1">OFFSET(#REF!,(MATCH(SMALL(#REF!,ROW()-10),#REF!,0)-1),0)</definedName>
    <definedName name="RD">OFFSET(#REF!,(MATCH(SMALL(#REF!,ROW()-10),#REF!,0)-1),0)</definedName>
  </definedNames>
  <calcPr calcId="191029"/>
</workbook>
</file>

<file path=xl/calcChain.xml><?xml version="1.0" encoding="utf-8"?>
<calcChain xmlns="http://schemas.openxmlformats.org/spreadsheetml/2006/main">
  <c r="T40" i="8" l="1"/>
  <c r="R47" i="8" l="1"/>
  <c r="R50" i="8"/>
  <c r="R48" i="8" l="1"/>
  <c r="R43" i="8"/>
  <c r="R42" i="8"/>
  <c r="R41" i="8"/>
  <c r="R40" i="8"/>
  <c r="S42" i="8"/>
  <c r="S41" i="8"/>
  <c r="S40" i="8"/>
  <c r="R46" i="8"/>
  <c r="R45" i="8"/>
  <c r="R44" i="8"/>
  <c r="Q42" i="8" l="1"/>
  <c r="Q41" i="8"/>
  <c r="Q40" i="8"/>
  <c r="P45" i="8" l="1"/>
  <c r="P44" i="8"/>
  <c r="P43" i="8"/>
  <c r="P42" i="8"/>
  <c r="P41" i="8"/>
  <c r="P40" i="8"/>
  <c r="O46" i="8" l="1"/>
  <c r="O45" i="8"/>
  <c r="O44" i="8"/>
  <c r="O43" i="8"/>
  <c r="O42" i="8"/>
  <c r="O41" i="8"/>
  <c r="O40" i="8"/>
  <c r="N50" i="8"/>
  <c r="N44" i="8"/>
  <c r="N45" i="8"/>
  <c r="N46" i="8"/>
  <c r="N47" i="8"/>
  <c r="N48" i="8"/>
  <c r="N49" i="8"/>
  <c r="N43" i="8"/>
  <c r="N42" i="8"/>
  <c r="N41" i="8"/>
  <c r="N40" i="8"/>
  <c r="M40" i="8"/>
  <c r="M42" i="8" s="1"/>
  <c r="M41" i="8"/>
  <c r="AH38" i="9"/>
  <c r="AH37" i="9"/>
  <c r="AH36" i="9"/>
  <c r="AH35" i="9"/>
  <c r="AH34" i="9"/>
  <c r="AH33" i="9"/>
  <c r="AH32" i="9"/>
  <c r="AH31" i="9"/>
  <c r="AH30" i="9"/>
  <c r="AH29" i="9"/>
  <c r="AH28" i="9"/>
  <c r="AH27" i="9"/>
  <c r="AH26" i="9"/>
  <c r="AH25" i="9"/>
  <c r="AH24" i="9"/>
  <c r="AH23" i="9"/>
  <c r="AH22" i="9"/>
  <c r="AH21" i="9"/>
  <c r="AH20" i="9"/>
  <c r="AH19" i="9"/>
  <c r="AH18" i="9"/>
  <c r="AH17" i="9"/>
  <c r="AH16" i="9"/>
  <c r="AH15" i="9"/>
  <c r="AH14" i="9"/>
  <c r="AH13" i="9"/>
  <c r="AH12" i="9"/>
  <c r="AH11" i="9"/>
  <c r="AH10" i="9"/>
  <c r="AH9" i="9"/>
  <c r="AH8" i="9"/>
  <c r="AH7" i="9"/>
  <c r="AH6" i="9"/>
  <c r="AH5" i="9"/>
  <c r="AH4" i="9"/>
  <c r="AH3" i="9"/>
  <c r="V4" i="9"/>
  <c r="V5" i="9"/>
  <c r="V6" i="9"/>
  <c r="V7" i="9"/>
  <c r="V8" i="9"/>
  <c r="V9" i="9"/>
  <c r="V10" i="9"/>
  <c r="V11" i="9"/>
  <c r="V12" i="9"/>
  <c r="V13" i="9"/>
  <c r="V14" i="9"/>
  <c r="V15" i="9"/>
  <c r="V16" i="9"/>
  <c r="V17" i="9"/>
  <c r="V18" i="9"/>
  <c r="V19" i="9"/>
  <c r="V20" i="9"/>
  <c r="V21" i="9"/>
  <c r="V22" i="9"/>
  <c r="V23" i="9"/>
  <c r="V24" i="9"/>
  <c r="V25" i="9"/>
  <c r="V26" i="9"/>
  <c r="V27" i="9"/>
  <c r="V28" i="9"/>
  <c r="V29" i="9"/>
  <c r="V30" i="9"/>
  <c r="V31" i="9"/>
  <c r="V32" i="9"/>
  <c r="V33" i="9"/>
  <c r="V34" i="9"/>
  <c r="V35" i="9"/>
  <c r="V36" i="9"/>
  <c r="V37" i="9"/>
  <c r="V38" i="9"/>
  <c r="V3" i="9"/>
  <c r="K21" i="8" l="1"/>
  <c r="L21" i="8" s="1"/>
  <c r="K22" i="8"/>
  <c r="L22" i="8" s="1"/>
  <c r="K23" i="8"/>
  <c r="L23" i="8" s="1"/>
  <c r="K24" i="8"/>
  <c r="L24" i="8" s="1"/>
  <c r="K25" i="8"/>
  <c r="L25" i="8" s="1"/>
  <c r="K26" i="8"/>
  <c r="L26" i="8" s="1"/>
  <c r="K27" i="8"/>
  <c r="L27" i="8" s="1"/>
  <c r="K28" i="8"/>
  <c r="L28" i="8" s="1"/>
  <c r="K29" i="8"/>
  <c r="L29" i="8" s="1"/>
  <c r="K30" i="8"/>
  <c r="L30" i="8" s="1"/>
  <c r="K31" i="8"/>
  <c r="L31" i="8" s="1"/>
  <c r="K32" i="8"/>
  <c r="L32" i="8" s="1"/>
  <c r="K33" i="8"/>
  <c r="L33" i="8" s="1"/>
  <c r="K34" i="8"/>
  <c r="L34" i="8" s="1"/>
  <c r="K35" i="8"/>
  <c r="L35" i="8" s="1"/>
  <c r="K36" i="8"/>
  <c r="L36" i="8" s="1"/>
  <c r="K37" i="8"/>
  <c r="L37" i="8" s="1"/>
  <c r="K38" i="8"/>
  <c r="L38" i="8" s="1"/>
  <c r="K39" i="8"/>
  <c r="L39" i="8" s="1"/>
  <c r="K5" i="8"/>
  <c r="L5" i="8" s="1"/>
  <c r="K6" i="8"/>
  <c r="L6" i="8" s="1"/>
  <c r="K7" i="8"/>
  <c r="L7" i="8" s="1"/>
  <c r="K8" i="8"/>
  <c r="L8" i="8" s="1"/>
  <c r="K9" i="8"/>
  <c r="L9" i="8" s="1"/>
  <c r="K10" i="8"/>
  <c r="L10" i="8" s="1"/>
  <c r="K11" i="8"/>
  <c r="L11" i="8" s="1"/>
  <c r="K12" i="8"/>
  <c r="L12" i="8" s="1"/>
  <c r="K13" i="8"/>
  <c r="L13" i="8" s="1"/>
  <c r="K14" i="8"/>
  <c r="L14" i="8" s="1"/>
  <c r="K15" i="8"/>
  <c r="L15" i="8" s="1"/>
  <c r="K16" i="8"/>
  <c r="L16" i="8" s="1"/>
  <c r="K17" i="8"/>
  <c r="L17" i="8" s="1"/>
  <c r="K18" i="8"/>
  <c r="L18" i="8" s="1"/>
  <c r="K19" i="8"/>
  <c r="L19" i="8" s="1"/>
  <c r="K20" i="8"/>
  <c r="L20" i="8" s="1"/>
  <c r="K4" i="8"/>
  <c r="L4"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M3" authorId="0" shapeId="0" xr:uid="{2BF883AC-AFF6-4FF8-9E8D-3615A4EA1C62}">
      <text>
        <r>
          <rPr>
            <b/>
            <sz val="9"/>
            <color indexed="81"/>
            <rFont val="Segoe UI"/>
            <charset val="1"/>
          </rPr>
          <t>Autor:</t>
        </r>
        <r>
          <rPr>
            <sz val="9"/>
            <color indexed="81"/>
            <rFont val="Segoe UI"/>
            <charset val="1"/>
          </rPr>
          <t xml:space="preserve">
01 unidade cedida pela DAD em 30/08.</t>
        </r>
      </text>
    </comment>
    <comment ref="M5" authorId="0" shapeId="0" xr:uid="{0F1C7C8D-E6C7-4257-A515-DEDC9D0168A1}">
      <text>
        <r>
          <rPr>
            <b/>
            <sz val="9"/>
            <color indexed="81"/>
            <rFont val="Segoe UI"/>
            <charset val="1"/>
          </rPr>
          <t>Autor:</t>
        </r>
        <r>
          <rPr>
            <sz val="9"/>
            <color indexed="81"/>
            <rFont val="Segoe UI"/>
            <charset val="1"/>
          </rPr>
          <t xml:space="preserve">
03 unidades cedidas pela DAD em 30/08.</t>
        </r>
      </text>
    </comment>
    <comment ref="M8" authorId="0" shapeId="0" xr:uid="{1485B354-187A-4017-9AE9-90789DA24146}">
      <text>
        <r>
          <rPr>
            <b/>
            <sz val="9"/>
            <color indexed="81"/>
            <rFont val="Segoe UI"/>
            <charset val="1"/>
          </rPr>
          <t>Autor:</t>
        </r>
        <r>
          <rPr>
            <sz val="9"/>
            <color indexed="81"/>
            <rFont val="Segoe UI"/>
            <charset val="1"/>
          </rPr>
          <t xml:space="preserve">
01 unidade cedida pela DAD em 30/08.</t>
        </r>
      </text>
    </comment>
    <comment ref="M9" authorId="0" shapeId="0" xr:uid="{78828EC0-51C3-436A-9EA5-314C1039737B}">
      <text>
        <r>
          <rPr>
            <b/>
            <sz val="9"/>
            <color indexed="81"/>
            <rFont val="Segoe UI"/>
            <charset val="1"/>
          </rPr>
          <t>Autor:</t>
        </r>
        <r>
          <rPr>
            <sz val="9"/>
            <color indexed="81"/>
            <rFont val="Segoe UI"/>
            <charset val="1"/>
          </rPr>
          <t xml:space="preserve">
01 unidade cedida pela DAD em 30/08.</t>
        </r>
      </text>
    </comment>
    <comment ref="M23" authorId="0" shapeId="0" xr:uid="{4E480488-C1B5-4F6A-8A02-B63F3543F6C0}">
      <text>
        <r>
          <rPr>
            <b/>
            <sz val="9"/>
            <color indexed="81"/>
            <rFont val="Segoe UI"/>
            <charset val="1"/>
          </rPr>
          <t>Autor:</t>
        </r>
        <r>
          <rPr>
            <sz val="9"/>
            <color indexed="81"/>
            <rFont val="Segoe UI"/>
            <charset val="1"/>
          </rPr>
          <t xml:space="preserve">
03 unidades cedidas pela DAD em 30/08.</t>
        </r>
      </text>
    </comment>
  </commentList>
</comments>
</file>

<file path=xl/sharedStrings.xml><?xml version="1.0" encoding="utf-8"?>
<sst xmlns="http://schemas.openxmlformats.org/spreadsheetml/2006/main" count="329" uniqueCount="121">
  <si>
    <t>Lote</t>
  </si>
  <si>
    <t>UNIDADE</t>
  </si>
  <si>
    <t>CENTRO PARTICIPANTE:  CEO</t>
  </si>
  <si>
    <t>PRODUTO - CARACTERÍSTICAS MÍNIMAS</t>
  </si>
  <si>
    <t>DETALHAMENTO</t>
  </si>
  <si>
    <t>Preço UNITÁRIO (R$)</t>
  </si>
  <si>
    <t>Qtde LICITADA</t>
  </si>
  <si>
    <t>Saldo / Automático</t>
  </si>
  <si>
    <t>ALERTA</t>
  </si>
  <si>
    <t>Fornecedor</t>
  </si>
  <si>
    <t>Item</t>
  </si>
  <si>
    <t>MARCA</t>
  </si>
  <si>
    <t>xx/xx/xxxx</t>
  </si>
  <si>
    <t>NUC</t>
  </si>
  <si>
    <t xml:space="preserve"> AF nº  xx/2021 Qtde. DT </t>
  </si>
  <si>
    <t>CONEX</t>
  </si>
  <si>
    <t>PROCESSO: PE 0715/2021 - SGPe 21321/2021</t>
  </si>
  <si>
    <t>OBJETO: AQUISIÇÃO DE EQUIPAMENTOS DE PROTEÇÃO INDIVIDUAL (EPI's) PARA A UDESC OESTE/CEO</t>
  </si>
  <si>
    <t>VIGÊNCIA DA ATA:  29/07/2021 até 28/07/2022</t>
  </si>
  <si>
    <t>SUPERA BLOCOS ARTEFATOS DE CIMENTO EIRELI - CNPJ: 26.749.211/0001-15</t>
  </si>
  <si>
    <t>FERNANDO UNIFORMES EIRELI EPP - CNPJ: 21.008.058/0001-51</t>
  </si>
  <si>
    <t>Touca tipo arabe Boné com proteção UV para pescoço</t>
  </si>
  <si>
    <t>WM</t>
  </si>
  <si>
    <t>Capacete de segurança para proteção contra impactos de objetos sobre o crânio, injetado em polietileno de alta densidade, com carneira ajustável, jugular ajustável, cor branco. Com Certificado de Aprovação (CA)</t>
  </si>
  <si>
    <t>CAMPER</t>
  </si>
  <si>
    <t>Protetor auditivo de inserção para proteção do sistema auditivo contra níveis de pressão sonora. Com Certificado de Aprovação (CA).</t>
  </si>
  <si>
    <t>3M</t>
  </si>
  <si>
    <t>Protetor facial de segurança para proteção da face contra respingos de produtos químicos. Com Certificado de Aprovação (CA).</t>
  </si>
  <si>
    <t>PLASTICO R</t>
  </si>
  <si>
    <t>Protetor facial FACESHIELD ajustável, com visor confeccionado em PET ou policarbonato cristal e ajuste com elástico.</t>
  </si>
  <si>
    <t>FACE SHELD</t>
  </si>
  <si>
    <t>MAVATTO</t>
  </si>
  <si>
    <t>Protetor solar FPS 60, Frasco de 200 ml</t>
  </si>
  <si>
    <t>Repelente de insetos spray 100ml, duração mínima 06 horas, hipoalergênico</t>
  </si>
  <si>
    <t>NUTRIEX</t>
  </si>
  <si>
    <t>Avental de PVC, impermeável, com forro interno em tecido de poliéster. Com amarras de regulagem nas costas e no pescoço. Tamanho . M</t>
  </si>
  <si>
    <t>Avental de PVC, impermeável, com forro interno em tecido de poliéster. Com amarras de regulagem nas costas e no pescoço. Tamanho G</t>
  </si>
  <si>
    <t>Protetor auricular externo (tipo concha), com Haste resistente, Atenuação de aproximadamente 20dB, Almofada externa; Fácil ajuste. Com Certificado de Aprovação (CA).</t>
  </si>
  <si>
    <t>Macacão impermeavel com bota tam. 40. Com Certificado de Aprovação (CA).</t>
  </si>
  <si>
    <t>PANTANEIRO 836KB</t>
  </si>
  <si>
    <t>Luva de segurança para proteção das mãos contra agentes abrasivos e escoriantes; Confeccionada em couro, para uso com animais. (TAMANHOS DIVERSOS) . Com Certificado de Aprovação (CA).</t>
  </si>
  <si>
    <t>MUNDI</t>
  </si>
  <si>
    <t>Luva de segurança para proteção das mãos contra agentes biológicos; Confeccionada em látex para uso em laboratório. (TAMANHOS DIVERSOS) Com Certificado de Aprovação (CA).</t>
  </si>
  <si>
    <t>DANNY</t>
  </si>
  <si>
    <t>Luva de segurança para proteção das mãos contra agentes químicos; Confeccionada em látex para uso em laboratório, com talco. Pacote ou caixa com 100 unidades. Tamanho P. Com Certificado de Aprovação (CA).</t>
  </si>
  <si>
    <t>PROCED</t>
  </si>
  <si>
    <t>Luva de segurança para proteção das mãos contra agentes químicos; Confeccionada em látex para uso em laboratório, com talco. Pacote ou caixa com 100 unidades. Tamanho M. Com Certificado de Aprovação (CA).</t>
  </si>
  <si>
    <t>Luva de segurança para proteção das mãos contra agentes químicos; Confeccionada em látex para uso em laboratório, com talco. Pacote ou caixa com 100 unidades.Tamanho G. Com Certificado de Aprovação (CA).</t>
  </si>
  <si>
    <t>Luva de segurança para proteção das mãos contra agentes térmicos; confeccionada em malha de algodão, totalmente revestida em látex natural. (TAMANHOS DIVERSOS). Com Certificado de Aprovação (CA).</t>
  </si>
  <si>
    <t>Luvas tricotadas. Luvas de segurança confeccionadas em fios de algodão e poliéster. Proteção contra riscos mecânicos. (TAMANHOS DIVERSOS). Com Certificado de Aprovação (CA).</t>
  </si>
  <si>
    <t>Luva de segurança para proteção das mãos contra agentes cortantes e perfurantes; (TAMANHOS DIVERSOS). Com Certificado de Aprovação (CA).</t>
  </si>
  <si>
    <t>Óculos de proteção e segurança tipo ampla visão. Com Certificado de Aprovação (CA).</t>
  </si>
  <si>
    <t>ZEUS</t>
  </si>
  <si>
    <t>Óculos de seguranca contra impactos com lente incolor, com protecao uva e uvb. Com Certificado de Aprovação (CA).</t>
  </si>
  <si>
    <t>IMPERIA</t>
  </si>
  <si>
    <t>Óculos de segurança para proteção dos olhos contra respingos de produtos químicos. Com Certificado de Aprovação (CA).</t>
  </si>
  <si>
    <t>KALYPSO</t>
  </si>
  <si>
    <t>Luva nitrílica Cano Longo e Palma Áspera - Tamanho M. Com Certificado de Aprovação (CA).</t>
  </si>
  <si>
    <t>Luva nitrílica Cano Longo e Palma Áspera - Tamanho G. Com Certificado de Aprovação (CA).</t>
  </si>
  <si>
    <t>Bota de borracha, cano longo com amarra, impermeável, solado antiderrapante, interior malha de poliéster- Numero 37. Com Certificado de Aprovação (CA).</t>
  </si>
  <si>
    <t>PEGAFORTE</t>
  </si>
  <si>
    <t>Bota de borracha, cano longo com amarra, impermeável, solado antiderrapante, interior malha de poliéster - Numero 40. Com Certificado de Aprovação (CA).</t>
  </si>
  <si>
    <t>Bota de borracha, cano longo com amarra, impermeável, solado antiderrapante, interior malha de poliéster - Numero 41. Com Certificado de Aprovação (CA).</t>
  </si>
  <si>
    <t>Bota de borracha, cano longo com amarra, impermeável, solado antiderrapante, interior malha de poliéster - Numero 42. Com Certificado de Aprovação (CA).</t>
  </si>
  <si>
    <t>Bota de borracha, cano longo com amarra, impermeável, solado antiderrapante, interior malha de poliéster - Numero 44. Com Certificado de Aprovação (CA).</t>
  </si>
  <si>
    <t>PAR</t>
  </si>
  <si>
    <t>CAIXA/PACOTE COM 100 UNIDADES</t>
  </si>
  <si>
    <t>PEÇA</t>
  </si>
  <si>
    <t>Máscara cirúrgica descartável, preferencialmente na cor branca, fabricada em não tecido, tipo SMS, com no mínimo três camadas, camada externa 100% em polipropileno, e camada interna de celulose e poliéster, com clips nasal, eficiência de filtragem bacteriana acima (BFE) de 95%, formato anatômico com ajuste facial apropriado para cobrir
nariz e boca do usuário, hipoalergêncio, inodora, sem prejuízo da respiração natural, presilhas reforçadas, com ajuste de elástico, acondicionados em caixa que garanta a integridade do produto. O produto deverá atender integralmente os requisitos da Anvisa e NBR 15052/2004. Embalagem: caixa com 50 unidades, com abertura manual de fácil
manuseio, contendo na rotulagem da embalagem dados de identificação, procedência, validade, lote. Deve ser fornecido com prazo de validade igual ou acima de 24 meses no momento da entrega do produto. Apresentar laudo de eficiência de filtragem bacteriana (BFE). Apresentar Registro do produto na Anvisa. Apresentar amostra do produto</t>
  </si>
  <si>
    <t>CAIXA COM 50 UNIDADES</t>
  </si>
  <si>
    <t>SP PROTECTION</t>
  </si>
  <si>
    <t>Máscara Respirador Semi-Facial Tipo N95/PFF2, sem válvula, para proteção de agentes biológicos, com no mínimo três camadas, camada externa 100% em polipropileno e camada interna de celulose e poliéster, eficiência de filtração bacteriana (BFE) no mínimo de 99%, eficiência mínima de filtragem de 95%, preferencialmente formato de trapézio, sendo possível na base menor do trapézio proceder dobradura para fechá-la pela extremidade (base maior do trapézio), anatômica, com clip nasal em alumínio dobrável, ajustável, com as pontas arredondadas e resistente, atraumática, hipoalergênica, inodora, sem prejuízo da respiração natural, duas tiras elásticas reforçadas, que proporcione boa vedação no rosto, sem desprender partículas do material (fiapos). Acondicionados individualmente em recipiente que garanta a integridade do produto, apresentando na embalagem dados de identificação, lote, data de validade, procedência, número do Certificação de Aprovação (CA). Embalagem secundária caixa de
papelão resistente ao empilhamento. Apresentar Registro no Ministério da Saúde com Selo de Registro da Anvisa, Certificado de Aprovação (CA) emitido pela Secretaria do Trabalho, conforme procedimentos e requisitos técnicos para avaliação estabelecidos na Portaria SEPRT 11.437 e de acordo com a ABNT NBR 13.698:2011.</t>
  </si>
  <si>
    <t>KSN</t>
  </si>
  <si>
    <t>Avental para procedimento não cirúrgico, descartável, não estéril, confeccionado em tecido não tecido para artigos de uso médico-odontohospitalar, 100% polipropileno,atóxico, resistentes à penetração de fluidos transportados pelo ar (repelência a fluidos), gramatura mínima de 50 g/m2, resistência ao rasgo e à tração, resistência a penetração de líquidos (impermeável) de no mínimo 100 cm H2O, com barreira microbiana comprovada por laudos de Eficiência de Filtragem Bacteriana (BFE) de no mínimo 99%. Manga longa selada com punho em malha canelada ou elástico, sistema de ajuste com transpasse nas costas e fixação através de amarrilhos nas costas e cintura, sem costuras nas laterais, com altura de no mínimo 1,5 m, medindo-se na parte posterior da peça do decote até a barra inferior. Acondicionados individualmente em recipiente que garanta a integridade do produto. Embalagem secundária apresentando dados de identificação, lote, data de validade, procedência. Deve ser fornecido com
prazo de validade igual ou acima de 24 meses no momento da entrega do produto na instituição. O produto deverá atender integralmente os requisitos da Anvisa e ABNT NBR 16693:2018. Apresentar laudo de eficiência de filtragem bacteriana (BFE), de acordo com a ABNT NBR 14873:2002. Apresentar laudo de resistencia à penetração de líquidos, de acordo com EN 20811. Apresentar Registro do produto na ANVISA. Apresentar amostra do produto ou especificação técnica que comprove gramatura mínima de 50 g/m2. TAMANHO P.</t>
  </si>
  <si>
    <t>UNIDADE - TAM P</t>
  </si>
  <si>
    <t>Avental para procedimento não cirúrgico, descartável, não estéril, confeccionado em tecido não tecido para artigos de uso médico-odontohospitalar, 100% polipropileno,atóxico, resistentes à penetração de fluidos transportados pelo ar (repelência a fluidos), gramatura mínima de 50 g/m2, resistência ao rasgo e à tração, resistência a penetração de líquidos (impermeável) de no mínimo 100 cm H2O, com barreira microbiana comprovada por laudos de Eficiência de Filtragem Bacteriana (BFE) de no mínimo 99%. Manga longa selada com punho em malha canelada ou elástico, sistema de ajuste com transpasse nas costas e fixação através de amarrilhos nas costas e cintura, sem costuras nas laterais, com altura de no mínimo 1,5 m, medindo-se na parte posterior da peça do decote até a barra inferior. Acondicionados individualmente em recipiente que garanta a integridade do produto. Embalagem secundária apresentando dados de identificação, lote, data de validade, procedência. Deve ser fornecido com
prazo de validade igual ou acima de 24 meses no momento da entrega do produto na instituição. O produto deverá atender integralmente os requisitos da Anvisa e ABNT NBR 16693:2018. Apresentar laudo de eficiência de filtragem bacteriana (BFE), de acordo com a ABNT NBR 14873:2002. Apresentar laudo de resistencia à penetração de líquidos, de acordo com EN 20811. Apresentar Registro do produto na ANVISA. Apresentar amostra do produto ou especificação técnica que comprove gramatura mínima de 50 g/m2. TAMANHO M</t>
  </si>
  <si>
    <t>UNIDADE - TAM M</t>
  </si>
  <si>
    <t>Avental para procedimento não cirúrgico, descartável, não estéril, confeccionado em tecido não tecido para artigos de uso médico-odontohospitalar, 100% polipropileno,atóxico, resistentes à penetração de fluidos transportados pelo ar (repelência a fluidos), gramatura mínima de 50 g/m2, resistência ao rasgo e à tração, resistência a penetração de líquidos (impermeável) de no mínimo 100 cm H2O, com barreira microbiana comprovada por laudos de Eficiência de Filtragem Bacteriana (BFE) de no mínimo 99%. Manga longa selada com punho em malha canelada ou elástico, sistema de ajuste com transpasse nas costas e fixação através de amarrilhos nas costas e cintura, sem costuras nas laterais, com altura de no mínimo 1,5 m, medindo-se na parte posterior da peça do decote até a barra inferior. Acondicionados individualmente em recipiente que garanta a integridade do produto. Embalagem secundária apresentando dados de identificação, lote, data de validade, procedência. Deve ser fornecido com
prazo de validade igual ou acima de 24 meses no momento da entrega do produto na instituição. O produto deverá atender integralmente os requisitos da Anvisa e ABNT NBR 16693:2018. Apresentar laudo de eficiência de filtragem bacteriana (BFE), de acordo com a ABNT NBR 14873:2002. Apresentar laudo de resistencia à penetração de líquidos, de acordo com EN 20811. Apresentar Registro do produto na ANVISA. Apresentar amostra do produto ou especificação técnica que comprove gramatura mínima de 50 g/m2. TAMANHO G</t>
  </si>
  <si>
    <t>UNIDADE - TAM G</t>
  </si>
  <si>
    <t xml:space="preserve">Propé/Sapatilha descartável, preferencialmente na cor branca, confeccionado em tecido não tecido, tipo SMS, para uso médico-odonto-hospitalar, 100 % polipropileno, atóxico, não estéril, gramatura mínima de 30 g/m2 , com elástico na borda superior total, acondicionados em recipiente que garanta a integridade do produto. Embalagem
primária com 100 unidades, apresentando na embalagem dados de identificação, lote, procedência, validade. Deve ser fornecido com prazo de validade igual ou acima de 24 meses no momento da entrega do produto na instituição. Embalagem secundária em caixa de papelão resistente ao empilhamento. O produto deverá atender integralmente os requisitos da Anvisa. </t>
  </si>
  <si>
    <t>PACOTE COM 100 UNIDADES</t>
  </si>
  <si>
    <t>Touca/gorro cirúrgico descartável, com elástico, de não tecido, micro perfurado, gramatura mínima de 16g/m2, condicionados em recipiente que garanta a integridade do produto, apresentando na embalagem dados de identificação, lote, procedência, validade, apresentar isenção de registro MS descartável TNT, na cor BRANCA. Tamanho único, com elástico para fechamento e fixação. Pacote com 100 unidades.</t>
  </si>
  <si>
    <t>EMBALAGEM COM 100 UNIDADES TAMANHO ÚNICO</t>
  </si>
  <si>
    <t>03795-8-015</t>
  </si>
  <si>
    <t>07847-6-013</t>
  </si>
  <si>
    <t>02953-0-086</t>
  </si>
  <si>
    <t>00959-8-062</t>
  </si>
  <si>
    <t>00959-8-063</t>
  </si>
  <si>
    <t>00959-8-064</t>
  </si>
  <si>
    <t>02953-0-027</t>
  </si>
  <si>
    <t>02953-0-082</t>
  </si>
  <si>
    <t>30.28</t>
  </si>
  <si>
    <t>30.23</t>
  </si>
  <si>
    <t>00453-7-003</t>
  </si>
  <si>
    <t>00966-0-141</t>
  </si>
  <si>
    <t>30.36</t>
  </si>
  <si>
    <t>Qtde TOTAL LICITADA</t>
  </si>
  <si>
    <t>Saldo solicitado por departamento/projeto/setor</t>
  </si>
  <si>
    <t>Departamento de Enfermagem</t>
  </si>
  <si>
    <t>Departamento de Engenharia</t>
  </si>
  <si>
    <t>Departamento de Zootecnia</t>
  </si>
  <si>
    <t>LAB Solos- EDIR</t>
  </si>
  <si>
    <t>LAQUA- DIogo</t>
  </si>
  <si>
    <t>Microbiologia- Denise Nunes</t>
  </si>
  <si>
    <t>PPG Zoo</t>
  </si>
  <si>
    <t>FECEO</t>
  </si>
  <si>
    <t>DAD</t>
  </si>
  <si>
    <t>PICS</t>
  </si>
  <si>
    <t>CEPO</t>
  </si>
  <si>
    <t> </t>
  </si>
  <si>
    <t>Total Registrado</t>
  </si>
  <si>
    <t>Saldo UTILIZADO por departamento/projeto/setor</t>
  </si>
  <si>
    <t>Total Utilizado</t>
  </si>
  <si>
    <t xml:space="preserve"> AF nº  760/2021 - ENF - Fernando Uniformes Eireli EPP</t>
  </si>
  <si>
    <t xml:space="preserve"> AF nº  784/2021 - FECEO - Supera Blocos Artefatos de Cimento Eireli</t>
  </si>
  <si>
    <t xml:space="preserve"> AF nº  787/2021 - SG e CEPO - Supera Blocos Artefatos de Cimento</t>
  </si>
  <si>
    <t xml:space="preserve"> AF nº  1058/2021 - EAQ - Fernando Uniformes Eireli EPP</t>
  </si>
  <si>
    <t xml:space="preserve"> AF nº  1199/2021 OC PICs - Supera Blocos Artefatos de Cimento </t>
  </si>
  <si>
    <t xml:space="preserve"> AF nº  1200/2021 - OC PICs - Fernando Uniformes Eireli </t>
  </si>
  <si>
    <t xml:space="preserve"> AF nº  0002/2021 - DENF - Fernando Uniformes Eireli</t>
  </si>
  <si>
    <t xml:space="preserve"> AF nº  920/2021 - DZO - Supera Blocos Artefatos de Cimento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</si>
</sst>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 #,##0.00_-;\-&quot;R$&quot;\ * #,##0.00_-;_-&quot;R$&quot;\ * &quot;-&quot;??_-;_-@_-"/>
    <numFmt numFmtId="164" formatCode="&quot;R$&quot;\ #,##0.00"/>
    <numFmt numFmtId="165" formatCode="_(* #,##0.00_);_(* \(#,##0.00\);_(* &quot;-&quot;??_);_(@_)"/>
    <numFmt numFmtId="166" formatCode="_(* #,##0.00_);_(* \(#,##0.00\);_(* \-??_);_(@_)"/>
    <numFmt numFmtId="167" formatCode="#,##0;[Red]#,##0"/>
  </numFmts>
  <fonts count="13" x14ac:knownFonts="1">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font>
    <font>
      <b/>
      <sz val="12"/>
      <color theme="1"/>
      <name val="Calibri"/>
      <family val="2"/>
      <scheme val="minor"/>
    </font>
    <font>
      <sz val="12"/>
      <color theme="1"/>
      <name val="Calibri"/>
      <family val="2"/>
      <scheme val="minor"/>
    </font>
    <font>
      <sz val="11"/>
      <color rgb="FFFF0000"/>
      <name val="Calibri"/>
      <family val="2"/>
      <scheme val="minor"/>
    </font>
    <font>
      <sz val="8"/>
      <name val="Calibri"/>
      <family val="2"/>
      <scheme val="minor"/>
    </font>
    <font>
      <sz val="11"/>
      <name val="Calibri"/>
      <family val="2"/>
      <scheme val="minor"/>
    </font>
    <font>
      <sz val="9"/>
      <color indexed="81"/>
      <name val="Segoe UI"/>
      <charset val="1"/>
    </font>
    <font>
      <b/>
      <sz val="9"/>
      <color indexed="81"/>
      <name val="Segoe UI"/>
      <charset val="1"/>
    </font>
    <font>
      <b/>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indexed="53"/>
        <bgColor indexed="64"/>
      </patternFill>
    </fill>
    <fill>
      <patternFill patternType="solid">
        <fgColor indexed="41"/>
        <bgColor indexed="64"/>
      </patternFill>
    </fill>
    <fill>
      <patternFill patternType="solid">
        <fgColor indexed="13"/>
        <bgColor indexed="26"/>
      </patternFill>
    </fill>
    <fill>
      <patternFill patternType="solid">
        <fgColor rgb="FFFF0000"/>
        <bgColor indexed="64"/>
      </patternFill>
    </fill>
    <fill>
      <patternFill patternType="solid">
        <fgColor rgb="FF00CC00"/>
        <bgColor indexed="64"/>
      </patternFill>
    </fill>
    <fill>
      <patternFill patternType="solid">
        <fgColor theme="0" tint="-0.14999847407452621"/>
        <bgColor indexed="64"/>
      </patternFill>
    </fill>
    <fill>
      <patternFill patternType="solid">
        <fgColor theme="6"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9">
    <xf numFmtId="0" fontId="0" fillId="0" borderId="0"/>
    <xf numFmtId="0" fontId="1" fillId="0" borderId="0"/>
    <xf numFmtId="165" fontId="1" fillId="0" borderId="0" applyFont="0" applyFill="0" applyBorder="0" applyAlignment="0" applyProtection="0"/>
    <xf numFmtId="0" fontId="1" fillId="0" borderId="0"/>
    <xf numFmtId="44" fontId="1" fillId="0" borderId="0" applyFont="0" applyFill="0" applyBorder="0" applyAlignment="0" applyProtection="0"/>
    <xf numFmtId="166" fontId="1" fillId="0" borderId="0" applyFill="0" applyBorder="0" applyAlignment="0" applyProtection="0"/>
    <xf numFmtId="0" fontId="4" fillId="0" borderId="0"/>
    <xf numFmtId="9" fontId="1" fillId="0" borderId="0" applyFont="0" applyFill="0" applyBorder="0" applyAlignment="0" applyProtection="0"/>
    <xf numFmtId="0" fontId="1" fillId="0" borderId="0"/>
  </cellStyleXfs>
  <cellXfs count="63">
    <xf numFmtId="0" fontId="0" fillId="0" borderId="0" xfId="0"/>
    <xf numFmtId="0" fontId="0" fillId="0" borderId="0" xfId="0" applyFont="1"/>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4" borderId="1" xfId="3" applyFont="1" applyFill="1" applyBorder="1" applyAlignment="1" applyProtection="1">
      <alignment horizontal="center" vertical="center"/>
      <protection locked="0"/>
    </xf>
    <xf numFmtId="0"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3" applyFont="1" applyFill="1" applyBorder="1" applyAlignment="1" applyProtection="1">
      <alignment horizontal="center" vertical="center" wrapText="1"/>
      <protection locked="0"/>
    </xf>
    <xf numFmtId="0" fontId="3" fillId="4" borderId="1" xfId="3" applyFont="1" applyFill="1" applyBorder="1" applyAlignment="1">
      <alignment horizontal="center" vertical="center" wrapText="1"/>
    </xf>
    <xf numFmtId="44" fontId="3" fillId="4" borderId="1" xfId="5" applyNumberFormat="1"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167" fontId="3" fillId="4" borderId="1" xfId="3" applyNumberFormat="1" applyFont="1" applyFill="1" applyBorder="1" applyAlignment="1">
      <alignment horizontal="center" vertical="center" wrapText="1"/>
    </xf>
    <xf numFmtId="14" fontId="3" fillId="4" borderId="1" xfId="3" applyNumberFormat="1" applyFont="1" applyFill="1" applyBorder="1" applyAlignment="1" applyProtection="1">
      <alignment horizontal="center" vertical="center" wrapText="1"/>
      <protection locked="0"/>
    </xf>
    <xf numFmtId="0" fontId="0" fillId="0" borderId="0" xfId="3" applyFont="1" applyFill="1" applyAlignment="1">
      <alignment vertical="center"/>
    </xf>
    <xf numFmtId="0" fontId="3" fillId="8" borderId="1" xfId="1" applyFont="1" applyFill="1" applyBorder="1" applyAlignment="1">
      <alignment horizontal="center" vertical="center"/>
    </xf>
    <xf numFmtId="0" fontId="2" fillId="8" borderId="1" xfId="1" applyFont="1" applyFill="1" applyBorder="1" applyAlignment="1">
      <alignment horizontal="left" vertical="center" wrapText="1"/>
    </xf>
    <xf numFmtId="0" fontId="2" fillId="8" borderId="1" xfId="0" applyFont="1" applyFill="1" applyBorder="1" applyAlignment="1">
      <alignment horizontal="center" vertical="center"/>
    </xf>
    <xf numFmtId="164" fontId="2" fillId="8" borderId="1" xfId="4" applyNumberFormat="1" applyFont="1" applyFill="1" applyBorder="1" applyAlignment="1">
      <alignment horizontal="center" vertical="center" wrapText="1"/>
    </xf>
    <xf numFmtId="0" fontId="3" fillId="2" borderId="1" xfId="2" applyNumberFormat="1" applyFont="1" applyFill="1" applyBorder="1" applyAlignment="1" applyProtection="1">
      <alignment horizontal="center" vertical="center" wrapText="1"/>
      <protection locked="0"/>
    </xf>
    <xf numFmtId="0" fontId="0" fillId="0" borderId="1" xfId="0" applyFont="1" applyBorder="1" applyAlignment="1">
      <alignment horizontal="center" vertical="center"/>
    </xf>
    <xf numFmtId="0" fontId="2" fillId="8" borderId="1" xfId="0" applyFont="1" applyFill="1" applyBorder="1" applyAlignment="1">
      <alignment horizontal="center" vertical="center" wrapText="1"/>
    </xf>
    <xf numFmtId="0" fontId="0" fillId="0" borderId="0" xfId="0" applyFont="1" applyAlignment="1">
      <alignment horizontal="center" vertical="center"/>
    </xf>
    <xf numFmtId="0" fontId="3" fillId="8" borderId="1" xfId="1" applyFont="1" applyFill="1" applyBorder="1" applyAlignment="1">
      <alignment horizontal="center" vertical="center"/>
    </xf>
    <xf numFmtId="0" fontId="5" fillId="4" borderId="1" xfId="3" applyFont="1" applyFill="1" applyBorder="1" applyAlignment="1" applyProtection="1">
      <alignment horizontal="center" vertical="center"/>
      <protection locked="0"/>
    </xf>
    <xf numFmtId="0" fontId="6" fillId="0" borderId="0" xfId="0" applyFont="1"/>
    <xf numFmtId="0" fontId="3" fillId="3" borderId="1" xfId="0" applyNumberFormat="1" applyFont="1" applyFill="1" applyBorder="1" applyAlignment="1">
      <alignment horizontal="center" vertical="center" wrapText="1"/>
    </xf>
    <xf numFmtId="0" fontId="3" fillId="0" borderId="1" xfId="1" applyFont="1" applyFill="1" applyBorder="1" applyAlignment="1">
      <alignment horizontal="center" vertical="center"/>
    </xf>
    <xf numFmtId="0" fontId="2" fillId="0" borderId="1" xfId="1" applyFont="1" applyFill="1" applyBorder="1" applyAlignment="1">
      <alignment horizontal="left" vertical="center" wrapText="1"/>
    </xf>
    <xf numFmtId="0" fontId="2" fillId="0" borderId="1" xfId="0" applyFont="1" applyFill="1" applyBorder="1" applyAlignment="1">
      <alignment horizontal="center" vertical="center" wrapText="1"/>
    </xf>
    <xf numFmtId="164" fontId="2"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5" xfId="0" applyFont="1" applyFill="1" applyBorder="1" applyAlignment="1">
      <alignment horizontal="center" vertical="center" wrapText="1"/>
    </xf>
    <xf numFmtId="0" fontId="7" fillId="0" borderId="1" xfId="0" applyFont="1" applyBorder="1" applyAlignment="1">
      <alignment horizontal="center" vertical="center"/>
    </xf>
    <xf numFmtId="0" fontId="3" fillId="9" borderId="1" xfId="2" applyNumberFormat="1" applyFont="1" applyFill="1" applyBorder="1" applyAlignment="1" applyProtection="1">
      <alignment horizontal="center" vertical="center" wrapText="1"/>
      <protection locked="0"/>
    </xf>
    <xf numFmtId="0" fontId="0" fillId="9" borderId="1" xfId="0" applyFont="1" applyFill="1" applyBorder="1" applyAlignment="1">
      <alignment horizontal="center" vertical="center"/>
    </xf>
    <xf numFmtId="0" fontId="9" fillId="9" borderId="1" xfId="0" applyFont="1" applyFill="1" applyBorder="1" applyAlignment="1">
      <alignment horizontal="center" vertical="center"/>
    </xf>
    <xf numFmtId="164" fontId="0" fillId="0" borderId="0" xfId="0" applyNumberFormat="1" applyFont="1"/>
    <xf numFmtId="164" fontId="12" fillId="0" borderId="0" xfId="0" applyNumberFormat="1" applyFont="1"/>
    <xf numFmtId="164" fontId="0" fillId="0" borderId="0" xfId="0" applyNumberFormat="1" applyFont="1" applyAlignment="1">
      <alignment horizontal="center" vertical="center"/>
    </xf>
    <xf numFmtId="164" fontId="12" fillId="0" borderId="0" xfId="0" applyNumberFormat="1" applyFont="1" applyAlignment="1">
      <alignment horizontal="center" vertical="center"/>
    </xf>
    <xf numFmtId="3" fontId="3" fillId="5" borderId="1" xfId="3" applyNumberFormat="1" applyFont="1" applyFill="1" applyBorder="1" applyAlignment="1" applyProtection="1">
      <alignment horizontal="center" vertical="center" wrapText="1"/>
      <protection locked="0"/>
    </xf>
    <xf numFmtId="0" fontId="3" fillId="3" borderId="1" xfId="0" applyNumberFormat="1" applyFont="1" applyFill="1" applyBorder="1" applyAlignment="1">
      <alignment horizontal="center" vertical="center" wrapText="1"/>
    </xf>
    <xf numFmtId="0" fontId="5" fillId="8" borderId="2" xfId="1" applyFont="1" applyFill="1" applyBorder="1" applyAlignment="1">
      <alignment horizontal="center" vertical="center"/>
    </xf>
    <xf numFmtId="0" fontId="5" fillId="8" borderId="3" xfId="1" applyFont="1" applyFill="1" applyBorder="1" applyAlignment="1">
      <alignment horizontal="center" vertical="center"/>
    </xf>
    <xf numFmtId="0" fontId="5" fillId="8" borderId="4" xfId="1" applyFont="1" applyFill="1" applyBorder="1" applyAlignment="1">
      <alignment horizontal="center" vertical="center"/>
    </xf>
    <xf numFmtId="0" fontId="3" fillId="8" borderId="2" xfId="1" applyFont="1" applyFill="1" applyBorder="1" applyAlignment="1">
      <alignment horizontal="center" vertical="center" textRotation="90" wrapText="1"/>
    </xf>
    <xf numFmtId="0" fontId="3" fillId="8" borderId="3" xfId="1" applyFont="1" applyFill="1" applyBorder="1" applyAlignment="1">
      <alignment horizontal="center" vertical="center" textRotation="90" wrapText="1"/>
    </xf>
    <xf numFmtId="0" fontId="3" fillId="8" borderId="4" xfId="1" applyFont="1" applyFill="1" applyBorder="1" applyAlignment="1">
      <alignment horizontal="center" vertical="center" textRotation="90" wrapText="1"/>
    </xf>
    <xf numFmtId="0" fontId="3" fillId="3" borderId="1" xfId="0" applyNumberFormat="1" applyFont="1" applyFill="1" applyBorder="1" applyAlignment="1">
      <alignment horizontal="left" vertical="center" wrapText="1"/>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3" fillId="0" borderId="2" xfId="1" applyFont="1" applyFill="1" applyBorder="1" applyAlignment="1">
      <alignment horizontal="center" vertical="center" textRotation="90" wrapText="1"/>
    </xf>
    <xf numFmtId="0" fontId="3" fillId="0" borderId="3" xfId="1" applyFont="1" applyFill="1" applyBorder="1" applyAlignment="1">
      <alignment horizontal="center" vertical="center" textRotation="90" wrapText="1"/>
    </xf>
    <xf numFmtId="0" fontId="3" fillId="0" borderId="4" xfId="1" applyFont="1" applyFill="1" applyBorder="1" applyAlignment="1">
      <alignment horizontal="center" vertical="center" textRotation="90" wrapText="1"/>
    </xf>
    <xf numFmtId="3" fontId="3" fillId="5" borderId="6" xfId="3" applyNumberFormat="1" applyFont="1" applyFill="1" applyBorder="1" applyAlignment="1" applyProtection="1">
      <alignment horizontal="center" vertical="center" wrapText="1"/>
      <protection locked="0"/>
    </xf>
    <xf numFmtId="3" fontId="3" fillId="5" borderId="7" xfId="3" applyNumberFormat="1" applyFont="1" applyFill="1" applyBorder="1" applyAlignment="1" applyProtection="1">
      <alignment horizontal="center" vertical="center" wrapText="1"/>
      <protection locked="0"/>
    </xf>
    <xf numFmtId="0" fontId="0" fillId="0" borderId="1" xfId="0" applyFont="1" applyBorder="1" applyAlignment="1">
      <alignment horizontal="center" vertical="center" wrapText="1"/>
    </xf>
    <xf numFmtId="0" fontId="0" fillId="9" borderId="1" xfId="0" applyFont="1" applyFill="1" applyBorder="1" applyAlignment="1">
      <alignment horizontal="center" vertical="center" wrapText="1"/>
    </xf>
  </cellXfs>
  <cellStyles count="9">
    <cellStyle name="Moeda 3" xfId="4" xr:uid="{00000000-0005-0000-0000-000001000000}"/>
    <cellStyle name="Normal" xfId="0" builtinId="0"/>
    <cellStyle name="Normal 2" xfId="6" xr:uid="{00000000-0005-0000-0000-000003000000}"/>
    <cellStyle name="Normal 2 2" xfId="3" xr:uid="{00000000-0005-0000-0000-000004000000}"/>
    <cellStyle name="Normal 2 2 2" xfId="8" xr:uid="{00000000-0005-0000-0000-000005000000}"/>
    <cellStyle name="Normal 5" xfId="1" xr:uid="{00000000-0005-0000-0000-000006000000}"/>
    <cellStyle name="Porcentagem 2" xfId="7" xr:uid="{00000000-0005-0000-0000-000007000000}"/>
    <cellStyle name="Separador de milhares 3" xfId="5" xr:uid="{00000000-0005-0000-0000-000008000000}"/>
    <cellStyle name="Vírgula 2" xfId="2" xr:uid="{00000000-0005-0000-0000-000009000000}"/>
  </cellStyles>
  <dxfs count="36">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
      <font>
        <b/>
        <i val="0"/>
      </font>
    </dxf>
    <dxf>
      <fill>
        <patternFill>
          <bgColor rgb="FFFFFF00"/>
        </patternFill>
      </fill>
    </dxf>
  </dxfs>
  <tableStyles count="0" defaultTableStyle="TableStyleMedium2" defaultPivotStyle="PivotStyleMedium9"/>
  <colors>
    <mruColors>
      <color rgb="FFCCFFFF"/>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1"/>
  <sheetViews>
    <sheetView tabSelected="1" topLeftCell="E1" zoomScaleNormal="100" workbookViewId="0">
      <selection activeCell="Q4" sqref="Q4"/>
    </sheetView>
  </sheetViews>
  <sheetFormatPr defaultRowHeight="15.75" x14ac:dyDescent="0.25"/>
  <cols>
    <col min="1" max="1" width="5.140625" style="26" customWidth="1"/>
    <col min="2" max="2" width="7" style="1" customWidth="1"/>
    <col min="3" max="3" width="14.140625" style="1" customWidth="1"/>
    <col min="4" max="4" width="66.140625" style="1" customWidth="1"/>
    <col min="5" max="5" width="14.5703125" style="1" customWidth="1"/>
    <col min="6" max="6" width="11.140625" style="1" customWidth="1"/>
    <col min="7" max="7" width="10.42578125" style="1" customWidth="1"/>
    <col min="8" max="8" width="11.85546875" style="1" customWidth="1"/>
    <col min="9" max="9" width="10.85546875" style="1" customWidth="1"/>
    <col min="10" max="10" width="9.140625" style="1" customWidth="1"/>
    <col min="11" max="11" width="13" style="1" customWidth="1"/>
    <col min="12" max="12" width="8.7109375" style="1" customWidth="1"/>
    <col min="13" max="13" width="13.85546875" style="1" customWidth="1"/>
    <col min="14" max="14" width="14.140625" style="1" customWidth="1"/>
    <col min="15" max="15" width="14" style="1" customWidth="1"/>
    <col min="16" max="16" width="13" style="1" customWidth="1"/>
    <col min="17" max="17" width="11" style="1" customWidth="1"/>
    <col min="18" max="18" width="10.85546875" style="23" customWidth="1"/>
    <col min="19" max="20" width="10.7109375" style="23" customWidth="1"/>
    <col min="21" max="21" width="10.28515625" style="1" customWidth="1"/>
    <col min="22" max="22" width="10" style="1" customWidth="1"/>
    <col min="23" max="16384" width="9.140625" style="1"/>
  </cols>
  <sheetData>
    <row r="1" spans="1:22" ht="37.5" customHeight="1" x14ac:dyDescent="0.25">
      <c r="A1" s="52" t="s">
        <v>16</v>
      </c>
      <c r="B1" s="52"/>
      <c r="C1" s="52"/>
      <c r="D1" s="45" t="s">
        <v>17</v>
      </c>
      <c r="E1" s="45"/>
      <c r="F1" s="45"/>
      <c r="G1" s="27"/>
      <c r="H1" s="27"/>
      <c r="I1" s="45" t="s">
        <v>18</v>
      </c>
      <c r="J1" s="45"/>
      <c r="K1" s="45"/>
      <c r="L1" s="45"/>
      <c r="M1" s="44" t="s">
        <v>113</v>
      </c>
      <c r="N1" s="44" t="s">
        <v>114</v>
      </c>
      <c r="O1" s="44" t="s">
        <v>115</v>
      </c>
      <c r="P1" s="44" t="s">
        <v>120</v>
      </c>
      <c r="Q1" s="44" t="s">
        <v>116</v>
      </c>
      <c r="R1" s="44" t="s">
        <v>117</v>
      </c>
      <c r="S1" s="44" t="s">
        <v>118</v>
      </c>
      <c r="T1" s="44" t="s">
        <v>119</v>
      </c>
      <c r="U1" s="44" t="s">
        <v>14</v>
      </c>
      <c r="V1" s="44" t="s">
        <v>14</v>
      </c>
    </row>
    <row r="2" spans="1:22" ht="37.5" customHeight="1" x14ac:dyDescent="0.25">
      <c r="A2" s="52" t="s">
        <v>2</v>
      </c>
      <c r="B2" s="52"/>
      <c r="C2" s="52"/>
      <c r="D2" s="52"/>
      <c r="E2" s="52"/>
      <c r="F2" s="52"/>
      <c r="G2" s="52"/>
      <c r="H2" s="52"/>
      <c r="I2" s="52"/>
      <c r="J2" s="52"/>
      <c r="K2" s="52"/>
      <c r="L2" s="52"/>
      <c r="M2" s="44"/>
      <c r="N2" s="44"/>
      <c r="O2" s="44"/>
      <c r="P2" s="44"/>
      <c r="Q2" s="44"/>
      <c r="R2" s="44"/>
      <c r="S2" s="44"/>
      <c r="T2" s="44"/>
      <c r="U2" s="44"/>
      <c r="V2" s="44"/>
    </row>
    <row r="3" spans="1:22" s="15" customFormat="1" ht="38.25" x14ac:dyDescent="0.25">
      <c r="A3" s="25" t="s">
        <v>0</v>
      </c>
      <c r="B3" s="6" t="s">
        <v>10</v>
      </c>
      <c r="C3" s="7" t="s">
        <v>9</v>
      </c>
      <c r="D3" s="8" t="s">
        <v>3</v>
      </c>
      <c r="E3" s="8" t="s">
        <v>4</v>
      </c>
      <c r="F3" s="9" t="s">
        <v>13</v>
      </c>
      <c r="G3" s="10" t="s">
        <v>1</v>
      </c>
      <c r="H3" s="10" t="s">
        <v>11</v>
      </c>
      <c r="I3" s="11" t="s">
        <v>5</v>
      </c>
      <c r="J3" s="12" t="s">
        <v>6</v>
      </c>
      <c r="K3" s="13" t="s">
        <v>7</v>
      </c>
      <c r="L3" s="9" t="s">
        <v>8</v>
      </c>
      <c r="M3" s="14">
        <v>44425</v>
      </c>
      <c r="N3" s="14">
        <v>44425</v>
      </c>
      <c r="O3" s="14">
        <v>44425</v>
      </c>
      <c r="P3" s="14">
        <v>44442</v>
      </c>
      <c r="Q3" s="14">
        <v>44461</v>
      </c>
      <c r="R3" s="14">
        <v>44487</v>
      </c>
      <c r="S3" s="14">
        <v>44487</v>
      </c>
      <c r="T3" s="14">
        <v>44585</v>
      </c>
      <c r="U3" s="14" t="s">
        <v>12</v>
      </c>
      <c r="V3" s="14" t="s">
        <v>12</v>
      </c>
    </row>
    <row r="4" spans="1:22" ht="25.5" customHeight="1" x14ac:dyDescent="0.25">
      <c r="A4" s="46">
        <v>1</v>
      </c>
      <c r="B4" s="16">
        <v>1</v>
      </c>
      <c r="C4" s="49" t="s">
        <v>19</v>
      </c>
      <c r="D4" s="17" t="s">
        <v>21</v>
      </c>
      <c r="E4" s="18">
        <v>3028</v>
      </c>
      <c r="F4" s="18">
        <v>74306005</v>
      </c>
      <c r="G4" s="22" t="s">
        <v>1</v>
      </c>
      <c r="H4" s="22" t="s">
        <v>22</v>
      </c>
      <c r="I4" s="19">
        <v>21.8</v>
      </c>
      <c r="J4" s="20">
        <v>6</v>
      </c>
      <c r="K4" s="5">
        <f>J4-(SUM(M4:V4))</f>
        <v>1</v>
      </c>
      <c r="L4" s="4" t="str">
        <f>IF(K4&lt;0,"ATENÇÃO","OK")</f>
        <v>OK</v>
      </c>
      <c r="M4" s="2"/>
      <c r="N4" s="2"/>
      <c r="O4" s="2">
        <v>4</v>
      </c>
      <c r="P4" s="2">
        <v>1</v>
      </c>
      <c r="Q4" s="3"/>
      <c r="R4" s="21"/>
      <c r="S4" s="21"/>
      <c r="T4" s="21"/>
      <c r="U4" s="21"/>
      <c r="V4" s="21"/>
    </row>
    <row r="5" spans="1:22" ht="39.75" customHeight="1" x14ac:dyDescent="0.25">
      <c r="A5" s="47"/>
      <c r="B5" s="16">
        <v>2</v>
      </c>
      <c r="C5" s="50"/>
      <c r="D5" s="17" t="s">
        <v>23</v>
      </c>
      <c r="E5" s="18">
        <v>3028</v>
      </c>
      <c r="F5" s="18" t="s">
        <v>83</v>
      </c>
      <c r="G5" s="22" t="s">
        <v>1</v>
      </c>
      <c r="H5" s="22" t="s">
        <v>24</v>
      </c>
      <c r="I5" s="19">
        <v>29.46</v>
      </c>
      <c r="J5" s="20">
        <v>10</v>
      </c>
      <c r="K5" s="5">
        <f t="shared" ref="K5:K20" si="0">J5-(SUM(M5:V5))</f>
        <v>4</v>
      </c>
      <c r="L5" s="4" t="str">
        <f t="shared" ref="L5:L19" si="1">IF(K5&lt;0,"ATENÇÃO","OK")</f>
        <v>OK</v>
      </c>
      <c r="M5" s="2"/>
      <c r="N5" s="2"/>
      <c r="O5" s="2">
        <v>6</v>
      </c>
      <c r="P5" s="2"/>
      <c r="Q5" s="3"/>
      <c r="R5" s="21"/>
      <c r="S5" s="21"/>
      <c r="T5" s="21"/>
      <c r="U5" s="21"/>
      <c r="V5" s="21"/>
    </row>
    <row r="6" spans="1:22" ht="30.75" customHeight="1" x14ac:dyDescent="0.25">
      <c r="A6" s="47"/>
      <c r="B6" s="16">
        <v>3</v>
      </c>
      <c r="C6" s="50"/>
      <c r="D6" s="17" t="s">
        <v>25</v>
      </c>
      <c r="E6" s="18">
        <v>3028</v>
      </c>
      <c r="F6" s="18">
        <v>64980001</v>
      </c>
      <c r="G6" s="22" t="s">
        <v>1</v>
      </c>
      <c r="H6" s="22" t="s">
        <v>26</v>
      </c>
      <c r="I6" s="19">
        <v>2.0699999999999998</v>
      </c>
      <c r="J6" s="20">
        <v>21</v>
      </c>
      <c r="K6" s="5">
        <f t="shared" si="0"/>
        <v>18</v>
      </c>
      <c r="L6" s="4" t="str">
        <f t="shared" si="1"/>
        <v>OK</v>
      </c>
      <c r="M6" s="2"/>
      <c r="N6" s="2"/>
      <c r="O6" s="2"/>
      <c r="P6" s="2">
        <v>3</v>
      </c>
      <c r="Q6" s="3"/>
      <c r="R6" s="21"/>
      <c r="S6" s="21"/>
      <c r="T6" s="21"/>
      <c r="U6" s="21"/>
      <c r="V6" s="21"/>
    </row>
    <row r="7" spans="1:22" ht="28.5" customHeight="1" x14ac:dyDescent="0.25">
      <c r="A7" s="47"/>
      <c r="B7" s="24">
        <v>4</v>
      </c>
      <c r="C7" s="50"/>
      <c r="D7" s="17" t="s">
        <v>27</v>
      </c>
      <c r="E7" s="18">
        <v>3028</v>
      </c>
      <c r="F7" s="18">
        <v>99872002</v>
      </c>
      <c r="G7" s="22" t="s">
        <v>1</v>
      </c>
      <c r="H7" s="22" t="s">
        <v>28</v>
      </c>
      <c r="I7" s="19">
        <v>20.74</v>
      </c>
      <c r="J7" s="20">
        <v>14</v>
      </c>
      <c r="K7" s="5">
        <f t="shared" si="0"/>
        <v>14</v>
      </c>
      <c r="L7" s="4" t="str">
        <f t="shared" si="1"/>
        <v>OK</v>
      </c>
      <c r="M7" s="2"/>
      <c r="N7" s="2"/>
      <c r="O7" s="2"/>
      <c r="P7" s="2"/>
      <c r="Q7" s="3"/>
      <c r="R7" s="21"/>
      <c r="S7" s="21"/>
      <c r="T7" s="21"/>
      <c r="U7" s="21"/>
      <c r="V7" s="21"/>
    </row>
    <row r="8" spans="1:22" ht="30.75" customHeight="1" x14ac:dyDescent="0.25">
      <c r="A8" s="47"/>
      <c r="B8" s="24">
        <v>5</v>
      </c>
      <c r="C8" s="50"/>
      <c r="D8" s="17" t="s">
        <v>29</v>
      </c>
      <c r="E8" s="18">
        <v>3028</v>
      </c>
      <c r="F8" s="18">
        <v>99872002</v>
      </c>
      <c r="G8" s="22" t="s">
        <v>1</v>
      </c>
      <c r="H8" s="22" t="s">
        <v>30</v>
      </c>
      <c r="I8" s="19">
        <v>17.21</v>
      </c>
      <c r="J8" s="20">
        <v>166</v>
      </c>
      <c r="K8" s="5">
        <f t="shared" si="0"/>
        <v>166</v>
      </c>
      <c r="L8" s="4" t="str">
        <f t="shared" si="1"/>
        <v>OK</v>
      </c>
      <c r="M8" s="2"/>
      <c r="N8" s="2"/>
      <c r="O8" s="2"/>
      <c r="P8" s="2"/>
      <c r="Q8" s="3"/>
      <c r="R8" s="21"/>
      <c r="S8" s="21"/>
      <c r="T8" s="21"/>
      <c r="U8" s="21"/>
      <c r="V8" s="21"/>
    </row>
    <row r="9" spans="1:22" ht="22.5" customHeight="1" x14ac:dyDescent="0.25">
      <c r="A9" s="47"/>
      <c r="B9" s="24">
        <v>6</v>
      </c>
      <c r="C9" s="50"/>
      <c r="D9" s="17" t="s">
        <v>32</v>
      </c>
      <c r="E9" s="18">
        <v>3022</v>
      </c>
      <c r="F9" s="18">
        <v>4308011</v>
      </c>
      <c r="G9" s="22" t="s">
        <v>1</v>
      </c>
      <c r="H9" s="22" t="s">
        <v>31</v>
      </c>
      <c r="I9" s="19">
        <v>22.94</v>
      </c>
      <c r="J9" s="20">
        <v>40</v>
      </c>
      <c r="K9" s="5">
        <f t="shared" si="0"/>
        <v>26</v>
      </c>
      <c r="L9" s="4" t="str">
        <f t="shared" si="1"/>
        <v>OK</v>
      </c>
      <c r="M9" s="2"/>
      <c r="N9" s="2"/>
      <c r="O9" s="2">
        <v>3</v>
      </c>
      <c r="P9" s="2">
        <v>1</v>
      </c>
      <c r="Q9" s="3"/>
      <c r="R9" s="21">
        <v>10</v>
      </c>
      <c r="S9" s="21"/>
      <c r="T9" s="21"/>
      <c r="U9" s="21"/>
      <c r="V9" s="21"/>
    </row>
    <row r="10" spans="1:22" ht="22.5" customHeight="1" x14ac:dyDescent="0.25">
      <c r="A10" s="47"/>
      <c r="B10" s="24">
        <v>7</v>
      </c>
      <c r="C10" s="50"/>
      <c r="D10" s="17" t="s">
        <v>33</v>
      </c>
      <c r="E10" s="18">
        <v>3011</v>
      </c>
      <c r="F10" s="18">
        <v>68810013</v>
      </c>
      <c r="G10" s="22" t="s">
        <v>1</v>
      </c>
      <c r="H10" s="22" t="s">
        <v>34</v>
      </c>
      <c r="I10" s="19">
        <v>17.5</v>
      </c>
      <c r="J10" s="20">
        <v>30</v>
      </c>
      <c r="K10" s="5">
        <f t="shared" si="0"/>
        <v>14</v>
      </c>
      <c r="L10" s="4" t="str">
        <f t="shared" si="1"/>
        <v>OK</v>
      </c>
      <c r="M10" s="2"/>
      <c r="N10" s="2"/>
      <c r="O10" s="2">
        <v>5</v>
      </c>
      <c r="P10" s="2">
        <v>1</v>
      </c>
      <c r="Q10" s="3"/>
      <c r="R10" s="21">
        <v>10</v>
      </c>
      <c r="S10" s="21"/>
      <c r="T10" s="21"/>
      <c r="U10" s="21"/>
      <c r="V10" s="21"/>
    </row>
    <row r="11" spans="1:22" ht="28.5" customHeight="1" x14ac:dyDescent="0.25">
      <c r="A11" s="47"/>
      <c r="B11" s="24">
        <v>8</v>
      </c>
      <c r="C11" s="50"/>
      <c r="D11" s="17" t="s">
        <v>35</v>
      </c>
      <c r="E11" s="18">
        <v>3023</v>
      </c>
      <c r="F11" s="18">
        <v>21768014</v>
      </c>
      <c r="G11" s="22" t="s">
        <v>1</v>
      </c>
      <c r="H11" s="22" t="s">
        <v>15</v>
      </c>
      <c r="I11" s="19">
        <v>10.3</v>
      </c>
      <c r="J11" s="20">
        <v>4</v>
      </c>
      <c r="K11" s="5">
        <f t="shared" si="0"/>
        <v>0</v>
      </c>
      <c r="L11" s="4" t="str">
        <f t="shared" si="1"/>
        <v>OK</v>
      </c>
      <c r="M11" s="2"/>
      <c r="N11" s="2">
        <v>4</v>
      </c>
      <c r="O11" s="2"/>
      <c r="P11" s="2"/>
      <c r="Q11" s="3"/>
      <c r="R11" s="21"/>
      <c r="S11" s="21"/>
      <c r="T11" s="21"/>
      <c r="U11" s="21"/>
      <c r="V11" s="21"/>
    </row>
    <row r="12" spans="1:22" ht="28.5" customHeight="1" x14ac:dyDescent="0.25">
      <c r="A12" s="47"/>
      <c r="B12" s="24">
        <v>9</v>
      </c>
      <c r="C12" s="50"/>
      <c r="D12" s="17" t="s">
        <v>36</v>
      </c>
      <c r="E12" s="18">
        <v>3023</v>
      </c>
      <c r="F12" s="18">
        <v>21768014</v>
      </c>
      <c r="G12" s="22" t="s">
        <v>1</v>
      </c>
      <c r="H12" s="22" t="s">
        <v>15</v>
      </c>
      <c r="I12" s="19">
        <v>10.3</v>
      </c>
      <c r="J12" s="20">
        <v>4</v>
      </c>
      <c r="K12" s="5">
        <f t="shared" si="0"/>
        <v>0</v>
      </c>
      <c r="L12" s="4" t="str">
        <f t="shared" si="1"/>
        <v>OK</v>
      </c>
      <c r="M12" s="2"/>
      <c r="N12" s="2">
        <v>4</v>
      </c>
      <c r="O12" s="2"/>
      <c r="P12" s="2"/>
      <c r="Q12" s="3"/>
      <c r="R12" s="21"/>
      <c r="S12" s="21"/>
      <c r="T12" s="21"/>
      <c r="U12" s="21"/>
      <c r="V12" s="21"/>
    </row>
    <row r="13" spans="1:22" ht="38.25" customHeight="1" x14ac:dyDescent="0.25">
      <c r="A13" s="47"/>
      <c r="B13" s="24">
        <v>10</v>
      </c>
      <c r="C13" s="50"/>
      <c r="D13" s="17" t="s">
        <v>37</v>
      </c>
      <c r="E13" s="18" t="s">
        <v>91</v>
      </c>
      <c r="F13" s="18">
        <v>4553001</v>
      </c>
      <c r="G13" s="22" t="s">
        <v>1</v>
      </c>
      <c r="H13" s="22" t="s">
        <v>26</v>
      </c>
      <c r="I13" s="19">
        <v>27.4</v>
      </c>
      <c r="J13" s="20">
        <v>4</v>
      </c>
      <c r="K13" s="5">
        <f t="shared" si="0"/>
        <v>0</v>
      </c>
      <c r="L13" s="4" t="str">
        <f t="shared" si="1"/>
        <v>OK</v>
      </c>
      <c r="M13" s="2"/>
      <c r="N13" s="2">
        <v>4</v>
      </c>
      <c r="O13" s="2"/>
      <c r="P13" s="2"/>
      <c r="Q13" s="3"/>
      <c r="R13" s="21"/>
      <c r="S13" s="21"/>
      <c r="T13" s="21"/>
      <c r="U13" s="21"/>
      <c r="V13" s="21"/>
    </row>
    <row r="14" spans="1:22" ht="22.5" customHeight="1" x14ac:dyDescent="0.25">
      <c r="A14" s="47"/>
      <c r="B14" s="24">
        <v>11</v>
      </c>
      <c r="C14" s="50"/>
      <c r="D14" s="17" t="s">
        <v>38</v>
      </c>
      <c r="E14" s="18" t="s">
        <v>92</v>
      </c>
      <c r="F14" s="18" t="s">
        <v>84</v>
      </c>
      <c r="G14" s="22" t="s">
        <v>1</v>
      </c>
      <c r="H14" s="22" t="s">
        <v>39</v>
      </c>
      <c r="I14" s="19">
        <v>172.41</v>
      </c>
      <c r="J14" s="20">
        <v>1</v>
      </c>
      <c r="K14" s="5">
        <f t="shared" si="0"/>
        <v>0</v>
      </c>
      <c r="L14" s="4" t="str">
        <f t="shared" si="1"/>
        <v>OK</v>
      </c>
      <c r="M14" s="2"/>
      <c r="N14" s="2"/>
      <c r="O14" s="2">
        <v>1</v>
      </c>
      <c r="P14" s="2"/>
      <c r="Q14" s="3"/>
      <c r="R14" s="21"/>
      <c r="S14" s="21"/>
      <c r="T14" s="21"/>
      <c r="U14" s="21"/>
      <c r="V14" s="21"/>
    </row>
    <row r="15" spans="1:22" ht="41.25" customHeight="1" x14ac:dyDescent="0.25">
      <c r="A15" s="47"/>
      <c r="B15" s="24">
        <v>12</v>
      </c>
      <c r="C15" s="50"/>
      <c r="D15" s="17" t="s">
        <v>40</v>
      </c>
      <c r="E15" s="18">
        <v>3028</v>
      </c>
      <c r="F15" s="18">
        <v>29530029</v>
      </c>
      <c r="G15" s="22" t="s">
        <v>65</v>
      </c>
      <c r="H15" s="22" t="s">
        <v>41</v>
      </c>
      <c r="I15" s="19">
        <v>13.04</v>
      </c>
      <c r="J15" s="20">
        <v>34</v>
      </c>
      <c r="K15" s="5">
        <f t="shared" si="0"/>
        <v>4</v>
      </c>
      <c r="L15" s="4" t="str">
        <f t="shared" si="1"/>
        <v>OK</v>
      </c>
      <c r="M15" s="2"/>
      <c r="N15" s="2"/>
      <c r="O15" s="2"/>
      <c r="P15" s="2"/>
      <c r="Q15" s="3"/>
      <c r="R15" s="21">
        <v>30</v>
      </c>
      <c r="S15" s="21"/>
      <c r="T15" s="21"/>
      <c r="U15" s="21"/>
      <c r="V15" s="21"/>
    </row>
    <row r="16" spans="1:22" ht="37.5" customHeight="1" x14ac:dyDescent="0.25">
      <c r="A16" s="47"/>
      <c r="B16" s="24">
        <v>13</v>
      </c>
      <c r="C16" s="50"/>
      <c r="D16" s="17" t="s">
        <v>42</v>
      </c>
      <c r="E16" s="18">
        <v>3028</v>
      </c>
      <c r="F16" s="18" t="s">
        <v>85</v>
      </c>
      <c r="G16" s="22" t="s">
        <v>65</v>
      </c>
      <c r="H16" s="22" t="s">
        <v>43</v>
      </c>
      <c r="I16" s="19">
        <v>5.86</v>
      </c>
      <c r="J16" s="20">
        <v>12</v>
      </c>
      <c r="K16" s="5">
        <f t="shared" si="0"/>
        <v>12</v>
      </c>
      <c r="L16" s="4" t="str">
        <f t="shared" si="1"/>
        <v>OK</v>
      </c>
      <c r="M16" s="2"/>
      <c r="N16" s="2"/>
      <c r="O16" s="2"/>
      <c r="P16" s="2"/>
      <c r="Q16" s="3"/>
      <c r="R16" s="21"/>
      <c r="S16" s="21"/>
      <c r="T16" s="21"/>
      <c r="U16" s="21"/>
      <c r="V16" s="21"/>
    </row>
    <row r="17" spans="1:22" ht="47.25" customHeight="1" x14ac:dyDescent="0.25">
      <c r="A17" s="47"/>
      <c r="B17" s="24">
        <v>14</v>
      </c>
      <c r="C17" s="50"/>
      <c r="D17" s="17" t="s">
        <v>44</v>
      </c>
      <c r="E17" s="18">
        <v>3036</v>
      </c>
      <c r="F17" s="18" t="s">
        <v>86</v>
      </c>
      <c r="G17" s="22" t="s">
        <v>66</v>
      </c>
      <c r="H17" s="22" t="s">
        <v>45</v>
      </c>
      <c r="I17" s="19">
        <v>74.180000000000007</v>
      </c>
      <c r="J17" s="20">
        <v>10</v>
      </c>
      <c r="K17" s="5">
        <f t="shared" si="0"/>
        <v>10</v>
      </c>
      <c r="L17" s="4" t="str">
        <f t="shared" si="1"/>
        <v>OK</v>
      </c>
      <c r="M17" s="2"/>
      <c r="N17" s="2"/>
      <c r="O17" s="2"/>
      <c r="P17" s="2"/>
      <c r="Q17" s="3"/>
      <c r="R17" s="21"/>
      <c r="S17" s="21"/>
      <c r="T17" s="21"/>
      <c r="U17" s="21"/>
      <c r="V17" s="21"/>
    </row>
    <row r="18" spans="1:22" ht="45.75" customHeight="1" x14ac:dyDescent="0.25">
      <c r="A18" s="47"/>
      <c r="B18" s="24">
        <v>15</v>
      </c>
      <c r="C18" s="50"/>
      <c r="D18" s="17" t="s">
        <v>46</v>
      </c>
      <c r="E18" s="18">
        <v>3036</v>
      </c>
      <c r="F18" s="18" t="s">
        <v>87</v>
      </c>
      <c r="G18" s="22" t="s">
        <v>66</v>
      </c>
      <c r="H18" s="22" t="s">
        <v>45</v>
      </c>
      <c r="I18" s="19">
        <v>75.05</v>
      </c>
      <c r="J18" s="20">
        <v>20</v>
      </c>
      <c r="K18" s="5">
        <f t="shared" si="0"/>
        <v>20</v>
      </c>
      <c r="L18" s="4" t="str">
        <f t="shared" si="1"/>
        <v>OK</v>
      </c>
      <c r="M18" s="2"/>
      <c r="N18" s="2"/>
      <c r="O18" s="2"/>
      <c r="P18" s="2"/>
      <c r="Q18" s="3"/>
      <c r="R18" s="21"/>
      <c r="S18" s="21"/>
      <c r="T18" s="21"/>
      <c r="U18" s="21"/>
      <c r="V18" s="21"/>
    </row>
    <row r="19" spans="1:22" ht="49.5" customHeight="1" x14ac:dyDescent="0.25">
      <c r="A19" s="47"/>
      <c r="B19" s="24">
        <v>16</v>
      </c>
      <c r="C19" s="50"/>
      <c r="D19" s="17" t="s">
        <v>47</v>
      </c>
      <c r="E19" s="18">
        <v>3036</v>
      </c>
      <c r="F19" s="18" t="s">
        <v>88</v>
      </c>
      <c r="G19" s="22" t="s">
        <v>66</v>
      </c>
      <c r="H19" s="22" t="s">
        <v>45</v>
      </c>
      <c r="I19" s="19">
        <v>75.05</v>
      </c>
      <c r="J19" s="20">
        <v>15</v>
      </c>
      <c r="K19" s="5">
        <f t="shared" si="0"/>
        <v>15</v>
      </c>
      <c r="L19" s="4" t="str">
        <f t="shared" si="1"/>
        <v>OK</v>
      </c>
      <c r="M19" s="2"/>
      <c r="N19" s="2"/>
      <c r="O19" s="2"/>
      <c r="P19" s="2"/>
      <c r="Q19" s="3"/>
      <c r="R19" s="21"/>
      <c r="S19" s="21"/>
      <c r="T19" s="21"/>
      <c r="U19" s="21"/>
      <c r="V19" s="21"/>
    </row>
    <row r="20" spans="1:22" ht="39" customHeight="1" x14ac:dyDescent="0.25">
      <c r="A20" s="47"/>
      <c r="B20" s="24">
        <v>17</v>
      </c>
      <c r="C20" s="50"/>
      <c r="D20" s="17" t="s">
        <v>48</v>
      </c>
      <c r="E20" s="18">
        <v>3028</v>
      </c>
      <c r="F20" s="18">
        <v>29530024</v>
      </c>
      <c r="G20" s="22" t="s">
        <v>65</v>
      </c>
      <c r="H20" s="22" t="s">
        <v>43</v>
      </c>
      <c r="I20" s="19">
        <v>42.15</v>
      </c>
      <c r="J20" s="20">
        <v>23</v>
      </c>
      <c r="K20" s="5">
        <f t="shared" si="0"/>
        <v>23</v>
      </c>
      <c r="L20" s="4" t="str">
        <f>IF(K20&lt;0,"ATENÇÃO","OK")</f>
        <v>OK</v>
      </c>
      <c r="M20" s="2"/>
      <c r="N20" s="2"/>
      <c r="O20" s="2"/>
      <c r="P20" s="2"/>
      <c r="Q20" s="3"/>
      <c r="R20" s="21"/>
      <c r="S20" s="21"/>
      <c r="T20" s="21"/>
      <c r="U20" s="21"/>
      <c r="V20" s="21"/>
    </row>
    <row r="21" spans="1:22" ht="38.25" x14ac:dyDescent="0.25">
      <c r="A21" s="47"/>
      <c r="B21" s="24">
        <v>18</v>
      </c>
      <c r="C21" s="50"/>
      <c r="D21" s="17" t="s">
        <v>49</v>
      </c>
      <c r="E21" s="18">
        <v>3028</v>
      </c>
      <c r="F21" s="18" t="s">
        <v>89</v>
      </c>
      <c r="G21" s="22" t="s">
        <v>65</v>
      </c>
      <c r="H21" s="22" t="s">
        <v>43</v>
      </c>
      <c r="I21" s="19">
        <v>9.43</v>
      </c>
      <c r="J21" s="20">
        <v>7</v>
      </c>
      <c r="K21" s="5">
        <f t="shared" ref="K21:K39" si="2">J21-(SUM(M21:V21))</f>
        <v>1</v>
      </c>
      <c r="L21" s="4" t="str">
        <f t="shared" ref="L21:L39" si="3">IF(K21&lt;0,"ATENÇÃO","OK")</f>
        <v>OK</v>
      </c>
      <c r="M21" s="2"/>
      <c r="N21" s="2"/>
      <c r="O21" s="2"/>
      <c r="P21" s="2"/>
      <c r="Q21" s="3"/>
      <c r="R21" s="21">
        <v>6</v>
      </c>
      <c r="S21" s="21"/>
      <c r="T21" s="21"/>
      <c r="U21" s="21"/>
      <c r="V21" s="21"/>
    </row>
    <row r="22" spans="1:22" ht="25.5" x14ac:dyDescent="0.25">
      <c r="A22" s="47"/>
      <c r="B22" s="24">
        <v>19</v>
      </c>
      <c r="C22" s="50"/>
      <c r="D22" s="17" t="s">
        <v>50</v>
      </c>
      <c r="E22" s="18">
        <v>3028</v>
      </c>
      <c r="F22" s="18" t="s">
        <v>90</v>
      </c>
      <c r="G22" s="22" t="s">
        <v>65</v>
      </c>
      <c r="H22" s="22" t="s">
        <v>43</v>
      </c>
      <c r="I22" s="19">
        <v>15.27</v>
      </c>
      <c r="J22" s="20">
        <v>2</v>
      </c>
      <c r="K22" s="5">
        <f t="shared" si="2"/>
        <v>0</v>
      </c>
      <c r="L22" s="4" t="str">
        <f t="shared" si="3"/>
        <v>OK</v>
      </c>
      <c r="M22" s="2"/>
      <c r="N22" s="2"/>
      <c r="O22" s="2">
        <v>2</v>
      </c>
      <c r="P22" s="2"/>
      <c r="Q22" s="3"/>
      <c r="R22" s="21"/>
      <c r="S22" s="21"/>
      <c r="T22" s="21"/>
      <c r="U22" s="21"/>
      <c r="V22" s="21"/>
    </row>
    <row r="23" spans="1:22" ht="25.5" x14ac:dyDescent="0.25">
      <c r="A23" s="47"/>
      <c r="B23" s="24">
        <v>20</v>
      </c>
      <c r="C23" s="50"/>
      <c r="D23" s="17" t="s">
        <v>51</v>
      </c>
      <c r="E23" s="18">
        <v>3028</v>
      </c>
      <c r="F23" s="18">
        <v>24600010</v>
      </c>
      <c r="G23" s="22" t="s">
        <v>1</v>
      </c>
      <c r="H23" s="22" t="s">
        <v>52</v>
      </c>
      <c r="I23" s="19">
        <v>6.22</v>
      </c>
      <c r="J23" s="20">
        <v>31</v>
      </c>
      <c r="K23" s="5">
        <f t="shared" si="2"/>
        <v>31</v>
      </c>
      <c r="L23" s="4" t="str">
        <f t="shared" si="3"/>
        <v>OK</v>
      </c>
      <c r="M23" s="2"/>
      <c r="N23" s="2"/>
      <c r="O23" s="2"/>
      <c r="P23" s="2"/>
      <c r="Q23" s="3"/>
      <c r="R23" s="21"/>
      <c r="S23" s="21"/>
      <c r="T23" s="21"/>
      <c r="U23" s="21"/>
      <c r="V23" s="21"/>
    </row>
    <row r="24" spans="1:22" ht="25.5" x14ac:dyDescent="0.25">
      <c r="A24" s="47"/>
      <c r="B24" s="24">
        <v>21</v>
      </c>
      <c r="C24" s="50"/>
      <c r="D24" s="17" t="s">
        <v>53</v>
      </c>
      <c r="E24" s="18">
        <v>3028</v>
      </c>
      <c r="F24" s="18">
        <v>24600010</v>
      </c>
      <c r="G24" s="22" t="s">
        <v>67</v>
      </c>
      <c r="H24" s="22" t="s">
        <v>54</v>
      </c>
      <c r="I24" s="19">
        <v>6.19</v>
      </c>
      <c r="J24" s="20">
        <v>222</v>
      </c>
      <c r="K24" s="5">
        <f t="shared" si="2"/>
        <v>189</v>
      </c>
      <c r="L24" s="4" t="str">
        <f t="shared" si="3"/>
        <v>OK</v>
      </c>
      <c r="M24" s="2"/>
      <c r="N24" s="2"/>
      <c r="O24" s="2"/>
      <c r="P24" s="2">
        <v>3</v>
      </c>
      <c r="Q24" s="3"/>
      <c r="R24" s="21">
        <v>30</v>
      </c>
      <c r="S24" s="21"/>
      <c r="T24" s="21"/>
      <c r="U24" s="21"/>
      <c r="V24" s="21"/>
    </row>
    <row r="25" spans="1:22" ht="25.5" x14ac:dyDescent="0.25">
      <c r="A25" s="47"/>
      <c r="B25" s="24">
        <v>22</v>
      </c>
      <c r="C25" s="50"/>
      <c r="D25" s="17" t="s">
        <v>55</v>
      </c>
      <c r="E25" s="18">
        <v>3028</v>
      </c>
      <c r="F25" s="18">
        <v>24600010</v>
      </c>
      <c r="G25" s="22" t="s">
        <v>1</v>
      </c>
      <c r="H25" s="22" t="s">
        <v>56</v>
      </c>
      <c r="I25" s="19">
        <v>9.43</v>
      </c>
      <c r="J25" s="20">
        <v>32</v>
      </c>
      <c r="K25" s="5">
        <f t="shared" si="2"/>
        <v>32</v>
      </c>
      <c r="L25" s="4" t="str">
        <f t="shared" si="3"/>
        <v>OK</v>
      </c>
      <c r="M25" s="2"/>
      <c r="N25" s="2"/>
      <c r="O25" s="2"/>
      <c r="P25" s="2"/>
      <c r="Q25" s="3"/>
      <c r="R25" s="21"/>
      <c r="S25" s="21"/>
      <c r="T25" s="21"/>
      <c r="U25" s="21"/>
      <c r="V25" s="21"/>
    </row>
    <row r="26" spans="1:22" ht="25.5" x14ac:dyDescent="0.25">
      <c r="A26" s="47"/>
      <c r="B26" s="24">
        <v>23</v>
      </c>
      <c r="C26" s="50"/>
      <c r="D26" s="17" t="s">
        <v>57</v>
      </c>
      <c r="E26" s="18">
        <v>3035</v>
      </c>
      <c r="F26" s="18">
        <v>122483184</v>
      </c>
      <c r="G26" s="22" t="s">
        <v>65</v>
      </c>
      <c r="H26" s="22" t="s">
        <v>43</v>
      </c>
      <c r="I26" s="19">
        <v>28.52</v>
      </c>
      <c r="J26" s="20">
        <v>3</v>
      </c>
      <c r="K26" s="5">
        <f t="shared" si="2"/>
        <v>0</v>
      </c>
      <c r="L26" s="4" t="str">
        <f t="shared" si="3"/>
        <v>OK</v>
      </c>
      <c r="M26" s="2"/>
      <c r="N26" s="2">
        <v>3</v>
      </c>
      <c r="O26" s="2"/>
      <c r="P26" s="2"/>
      <c r="Q26" s="3"/>
      <c r="R26" s="21"/>
      <c r="S26" s="21"/>
      <c r="T26" s="21"/>
      <c r="U26" s="21"/>
      <c r="V26" s="21"/>
    </row>
    <row r="27" spans="1:22" ht="25.5" x14ac:dyDescent="0.25">
      <c r="A27" s="47"/>
      <c r="B27" s="24">
        <v>24</v>
      </c>
      <c r="C27" s="50"/>
      <c r="D27" s="17" t="s">
        <v>58</v>
      </c>
      <c r="E27" s="18">
        <v>3035</v>
      </c>
      <c r="F27" s="18">
        <v>122483183</v>
      </c>
      <c r="G27" s="22" t="s">
        <v>65</v>
      </c>
      <c r="H27" s="22" t="s">
        <v>43</v>
      </c>
      <c r="I27" s="19">
        <v>28.52</v>
      </c>
      <c r="J27" s="20">
        <v>3</v>
      </c>
      <c r="K27" s="5">
        <f t="shared" si="2"/>
        <v>0</v>
      </c>
      <c r="L27" s="4" t="str">
        <f t="shared" si="3"/>
        <v>OK</v>
      </c>
      <c r="M27" s="2"/>
      <c r="N27" s="2">
        <v>3</v>
      </c>
      <c r="O27" s="2"/>
      <c r="P27" s="2"/>
      <c r="Q27" s="3"/>
      <c r="R27" s="21"/>
      <c r="S27" s="21"/>
      <c r="T27" s="21"/>
      <c r="U27" s="21"/>
      <c r="V27" s="21"/>
    </row>
    <row r="28" spans="1:22" ht="43.5" customHeight="1" x14ac:dyDescent="0.25">
      <c r="A28" s="47"/>
      <c r="B28" s="24">
        <v>25</v>
      </c>
      <c r="C28" s="50"/>
      <c r="D28" s="17" t="s">
        <v>59</v>
      </c>
      <c r="E28" s="18">
        <v>3023</v>
      </c>
      <c r="F28" s="18">
        <v>24422044</v>
      </c>
      <c r="G28" s="22" t="s">
        <v>65</v>
      </c>
      <c r="H28" s="22" t="s">
        <v>60</v>
      </c>
      <c r="I28" s="19">
        <v>58.21</v>
      </c>
      <c r="J28" s="20">
        <v>12</v>
      </c>
      <c r="K28" s="5">
        <f t="shared" si="2"/>
        <v>1</v>
      </c>
      <c r="L28" s="4" t="str">
        <f t="shared" si="3"/>
        <v>OK</v>
      </c>
      <c r="M28" s="2"/>
      <c r="N28" s="2">
        <v>3</v>
      </c>
      <c r="O28" s="2"/>
      <c r="P28" s="2"/>
      <c r="Q28" s="3"/>
      <c r="R28" s="21">
        <v>8</v>
      </c>
      <c r="S28" s="21"/>
      <c r="T28" s="21"/>
      <c r="U28" s="21"/>
      <c r="V28" s="21"/>
    </row>
    <row r="29" spans="1:22" ht="37.5" customHeight="1" x14ac:dyDescent="0.25">
      <c r="A29" s="47"/>
      <c r="B29" s="24">
        <v>26</v>
      </c>
      <c r="C29" s="50"/>
      <c r="D29" s="17" t="s">
        <v>61</v>
      </c>
      <c r="E29" s="18">
        <v>3023</v>
      </c>
      <c r="F29" s="18">
        <v>24422044</v>
      </c>
      <c r="G29" s="22" t="s">
        <v>65</v>
      </c>
      <c r="H29" s="22" t="s">
        <v>60</v>
      </c>
      <c r="I29" s="19">
        <v>58.21</v>
      </c>
      <c r="J29" s="20">
        <v>6</v>
      </c>
      <c r="K29" s="5">
        <f t="shared" si="2"/>
        <v>1</v>
      </c>
      <c r="L29" s="4" t="str">
        <f t="shared" si="3"/>
        <v>OK</v>
      </c>
      <c r="M29" s="2"/>
      <c r="N29" s="2">
        <v>3</v>
      </c>
      <c r="O29" s="2"/>
      <c r="P29" s="2"/>
      <c r="Q29" s="3"/>
      <c r="R29" s="21">
        <v>2</v>
      </c>
      <c r="S29" s="21"/>
      <c r="T29" s="21"/>
      <c r="U29" s="21"/>
      <c r="V29" s="21"/>
    </row>
    <row r="30" spans="1:22" ht="41.25" customHeight="1" x14ac:dyDescent="0.25">
      <c r="A30" s="47"/>
      <c r="B30" s="24">
        <v>27</v>
      </c>
      <c r="C30" s="50"/>
      <c r="D30" s="17" t="s">
        <v>62</v>
      </c>
      <c r="E30" s="18">
        <v>3023</v>
      </c>
      <c r="F30" s="18">
        <v>24422044</v>
      </c>
      <c r="G30" s="22" t="s">
        <v>65</v>
      </c>
      <c r="H30" s="22" t="s">
        <v>60</v>
      </c>
      <c r="I30" s="19">
        <v>58.21</v>
      </c>
      <c r="J30" s="20">
        <v>3</v>
      </c>
      <c r="K30" s="5">
        <f t="shared" si="2"/>
        <v>0</v>
      </c>
      <c r="L30" s="4" t="str">
        <f t="shared" si="3"/>
        <v>OK</v>
      </c>
      <c r="M30" s="2"/>
      <c r="N30" s="2">
        <v>3</v>
      </c>
      <c r="O30" s="2"/>
      <c r="P30" s="2"/>
      <c r="Q30" s="3"/>
      <c r="R30" s="21"/>
      <c r="S30" s="21"/>
      <c r="T30" s="21"/>
      <c r="U30" s="21"/>
      <c r="V30" s="21"/>
    </row>
    <row r="31" spans="1:22" ht="39" customHeight="1" x14ac:dyDescent="0.25">
      <c r="A31" s="47"/>
      <c r="B31" s="24">
        <v>28</v>
      </c>
      <c r="C31" s="50"/>
      <c r="D31" s="17" t="s">
        <v>63</v>
      </c>
      <c r="E31" s="18">
        <v>3023</v>
      </c>
      <c r="F31" s="18">
        <v>24422044</v>
      </c>
      <c r="G31" s="22" t="s">
        <v>65</v>
      </c>
      <c r="H31" s="22" t="s">
        <v>60</v>
      </c>
      <c r="I31" s="19">
        <v>58.21</v>
      </c>
      <c r="J31" s="20">
        <v>3</v>
      </c>
      <c r="K31" s="5">
        <f t="shared" si="2"/>
        <v>0</v>
      </c>
      <c r="L31" s="4" t="str">
        <f t="shared" si="3"/>
        <v>OK</v>
      </c>
      <c r="M31" s="2"/>
      <c r="N31" s="2">
        <v>3</v>
      </c>
      <c r="O31" s="2"/>
      <c r="P31" s="2"/>
      <c r="Q31" s="3"/>
      <c r="R31" s="21"/>
      <c r="S31" s="21"/>
      <c r="T31" s="21"/>
      <c r="U31" s="21"/>
      <c r="V31" s="21"/>
    </row>
    <row r="32" spans="1:22" ht="38.25" customHeight="1" x14ac:dyDescent="0.25">
      <c r="A32" s="48"/>
      <c r="B32" s="24">
        <v>29</v>
      </c>
      <c r="C32" s="51"/>
      <c r="D32" s="17" t="s">
        <v>64</v>
      </c>
      <c r="E32" s="18">
        <v>3023</v>
      </c>
      <c r="F32" s="18">
        <v>24422044</v>
      </c>
      <c r="G32" s="22" t="s">
        <v>65</v>
      </c>
      <c r="H32" s="22" t="s">
        <v>60</v>
      </c>
      <c r="I32" s="19">
        <v>58.21</v>
      </c>
      <c r="J32" s="20">
        <v>5</v>
      </c>
      <c r="K32" s="5">
        <f t="shared" si="2"/>
        <v>0</v>
      </c>
      <c r="L32" s="4" t="str">
        <f t="shared" si="3"/>
        <v>OK</v>
      </c>
      <c r="M32" s="2"/>
      <c r="N32" s="2">
        <v>3</v>
      </c>
      <c r="O32" s="2"/>
      <c r="P32" s="2"/>
      <c r="Q32" s="3"/>
      <c r="R32" s="21">
        <v>2</v>
      </c>
      <c r="S32" s="21"/>
      <c r="T32" s="21"/>
      <c r="U32" s="21"/>
      <c r="V32" s="21"/>
    </row>
    <row r="33" spans="1:22" ht="191.25" x14ac:dyDescent="0.25">
      <c r="A33" s="46">
        <v>2</v>
      </c>
      <c r="B33" s="24">
        <v>30</v>
      </c>
      <c r="C33" s="49" t="s">
        <v>20</v>
      </c>
      <c r="D33" s="17" t="s">
        <v>68</v>
      </c>
      <c r="E33" s="18">
        <v>3028</v>
      </c>
      <c r="F33" s="18" t="s">
        <v>93</v>
      </c>
      <c r="G33" s="22" t="s">
        <v>69</v>
      </c>
      <c r="H33" s="22" t="s">
        <v>70</v>
      </c>
      <c r="I33" s="19">
        <v>23.07</v>
      </c>
      <c r="J33" s="20">
        <v>750</v>
      </c>
      <c r="K33" s="5">
        <f t="shared" si="2"/>
        <v>547</v>
      </c>
      <c r="L33" s="4" t="str">
        <f t="shared" si="3"/>
        <v>OK</v>
      </c>
      <c r="M33" s="2">
        <v>200</v>
      </c>
      <c r="N33" s="2"/>
      <c r="O33" s="2"/>
      <c r="P33" s="2"/>
      <c r="Q33" s="3">
        <v>2</v>
      </c>
      <c r="R33" s="21"/>
      <c r="S33" s="21">
        <v>1</v>
      </c>
      <c r="T33" s="21"/>
      <c r="U33" s="21"/>
      <c r="V33" s="21"/>
    </row>
    <row r="34" spans="1:22" ht="252" customHeight="1" x14ac:dyDescent="0.25">
      <c r="A34" s="47"/>
      <c r="B34" s="24">
        <v>31</v>
      </c>
      <c r="C34" s="50"/>
      <c r="D34" s="17" t="s">
        <v>71</v>
      </c>
      <c r="E34" s="18" t="s">
        <v>91</v>
      </c>
      <c r="F34" s="18">
        <v>4537017</v>
      </c>
      <c r="G34" s="22" t="s">
        <v>1</v>
      </c>
      <c r="H34" s="22" t="s">
        <v>72</v>
      </c>
      <c r="I34" s="19">
        <v>3.57</v>
      </c>
      <c r="J34" s="20">
        <v>2000</v>
      </c>
      <c r="K34" s="5">
        <f t="shared" si="2"/>
        <v>476</v>
      </c>
      <c r="L34" s="4" t="str">
        <f t="shared" si="3"/>
        <v>OK</v>
      </c>
      <c r="M34" s="2">
        <v>1000</v>
      </c>
      <c r="N34" s="2"/>
      <c r="O34" s="2"/>
      <c r="P34" s="2"/>
      <c r="Q34" s="3">
        <v>20</v>
      </c>
      <c r="R34" s="21"/>
      <c r="S34" s="21">
        <v>4</v>
      </c>
      <c r="T34" s="21">
        <v>500</v>
      </c>
      <c r="U34" s="21"/>
      <c r="V34" s="21"/>
    </row>
    <row r="35" spans="1:22" ht="282" customHeight="1" x14ac:dyDescent="0.25">
      <c r="A35" s="47"/>
      <c r="B35" s="24">
        <v>32</v>
      </c>
      <c r="C35" s="50"/>
      <c r="D35" s="17" t="s">
        <v>73</v>
      </c>
      <c r="E35" s="18" t="s">
        <v>95</v>
      </c>
      <c r="F35" s="18">
        <v>9660137</v>
      </c>
      <c r="G35" s="22" t="s">
        <v>74</v>
      </c>
      <c r="H35" s="22" t="s">
        <v>70</v>
      </c>
      <c r="I35" s="19">
        <v>7.7</v>
      </c>
      <c r="J35" s="20">
        <v>300</v>
      </c>
      <c r="K35" s="5">
        <f t="shared" si="2"/>
        <v>300</v>
      </c>
      <c r="L35" s="4" t="str">
        <f t="shared" si="3"/>
        <v>OK</v>
      </c>
      <c r="M35" s="2"/>
      <c r="N35" s="2"/>
      <c r="O35" s="2"/>
      <c r="P35" s="2"/>
      <c r="Q35" s="3"/>
      <c r="R35" s="21"/>
      <c r="S35" s="21"/>
      <c r="T35" s="21"/>
      <c r="U35" s="21"/>
      <c r="V35" s="21"/>
    </row>
    <row r="36" spans="1:22" ht="278.25" customHeight="1" x14ac:dyDescent="0.25">
      <c r="A36" s="47"/>
      <c r="B36" s="24">
        <v>33</v>
      </c>
      <c r="C36" s="50"/>
      <c r="D36" s="17" t="s">
        <v>75</v>
      </c>
      <c r="E36" s="18" t="s">
        <v>95</v>
      </c>
      <c r="F36" s="18">
        <v>9660137</v>
      </c>
      <c r="G36" s="22" t="s">
        <v>76</v>
      </c>
      <c r="H36" s="22" t="s">
        <v>70</v>
      </c>
      <c r="I36" s="19">
        <v>7.7</v>
      </c>
      <c r="J36" s="20">
        <v>500</v>
      </c>
      <c r="K36" s="5">
        <f t="shared" si="2"/>
        <v>500</v>
      </c>
      <c r="L36" s="4" t="str">
        <f t="shared" si="3"/>
        <v>OK</v>
      </c>
      <c r="M36" s="2"/>
      <c r="N36" s="2"/>
      <c r="O36" s="2"/>
      <c r="P36" s="2"/>
      <c r="Q36" s="3"/>
      <c r="R36" s="21"/>
      <c r="S36" s="21"/>
      <c r="T36" s="21"/>
      <c r="U36" s="21"/>
      <c r="V36" s="21"/>
    </row>
    <row r="37" spans="1:22" ht="278.25" customHeight="1" x14ac:dyDescent="0.25">
      <c r="A37" s="47"/>
      <c r="B37" s="24">
        <v>34</v>
      </c>
      <c r="C37" s="50"/>
      <c r="D37" s="17" t="s">
        <v>77</v>
      </c>
      <c r="E37" s="18" t="s">
        <v>95</v>
      </c>
      <c r="F37" s="18">
        <v>9660137</v>
      </c>
      <c r="G37" s="22" t="s">
        <v>78</v>
      </c>
      <c r="H37" s="22" t="s">
        <v>70</v>
      </c>
      <c r="I37" s="19">
        <v>7.7</v>
      </c>
      <c r="J37" s="20">
        <v>600</v>
      </c>
      <c r="K37" s="5">
        <f t="shared" si="2"/>
        <v>600</v>
      </c>
      <c r="L37" s="4" t="str">
        <f t="shared" si="3"/>
        <v>OK</v>
      </c>
      <c r="M37" s="2"/>
      <c r="N37" s="2"/>
      <c r="O37" s="2"/>
      <c r="P37" s="2"/>
      <c r="Q37" s="3"/>
      <c r="R37" s="21"/>
      <c r="S37" s="21"/>
      <c r="T37" s="21"/>
      <c r="U37" s="21"/>
      <c r="V37" s="21"/>
    </row>
    <row r="38" spans="1:22" ht="139.5" customHeight="1" x14ac:dyDescent="0.25">
      <c r="A38" s="47"/>
      <c r="B38" s="24">
        <v>35</v>
      </c>
      <c r="C38" s="50"/>
      <c r="D38" s="17" t="s">
        <v>79</v>
      </c>
      <c r="E38" s="18" t="s">
        <v>95</v>
      </c>
      <c r="F38" s="18" t="s">
        <v>94</v>
      </c>
      <c r="G38" s="22" t="s">
        <v>80</v>
      </c>
      <c r="H38" s="22" t="s">
        <v>70</v>
      </c>
      <c r="I38" s="19">
        <v>18.940000000000001</v>
      </c>
      <c r="J38" s="20">
        <v>15</v>
      </c>
      <c r="K38" s="5">
        <f t="shared" si="2"/>
        <v>15</v>
      </c>
      <c r="L38" s="4" t="str">
        <f t="shared" si="3"/>
        <v>OK</v>
      </c>
      <c r="M38" s="2"/>
      <c r="N38" s="2"/>
      <c r="O38" s="2"/>
      <c r="P38" s="2"/>
      <c r="Q38" s="3"/>
      <c r="R38" s="21"/>
      <c r="S38" s="21"/>
      <c r="T38" s="21"/>
      <c r="U38" s="21"/>
      <c r="V38" s="21"/>
    </row>
    <row r="39" spans="1:22" ht="76.5" x14ac:dyDescent="0.25">
      <c r="A39" s="48"/>
      <c r="B39" s="24">
        <v>36</v>
      </c>
      <c r="C39" s="51"/>
      <c r="D39" s="17" t="s">
        <v>81</v>
      </c>
      <c r="E39" s="18" t="s">
        <v>95</v>
      </c>
      <c r="F39" s="18">
        <v>30023004</v>
      </c>
      <c r="G39" s="22" t="s">
        <v>82</v>
      </c>
      <c r="H39" s="22" t="s">
        <v>70</v>
      </c>
      <c r="I39" s="19">
        <v>18.04</v>
      </c>
      <c r="J39" s="20">
        <v>80</v>
      </c>
      <c r="K39" s="5">
        <f t="shared" si="2"/>
        <v>80</v>
      </c>
      <c r="L39" s="4" t="str">
        <f t="shared" si="3"/>
        <v>OK</v>
      </c>
      <c r="M39" s="2"/>
      <c r="N39" s="2"/>
      <c r="O39" s="2"/>
      <c r="P39" s="2"/>
      <c r="Q39" s="3"/>
      <c r="R39" s="21"/>
      <c r="S39" s="21"/>
      <c r="T39" s="21"/>
      <c r="U39" s="21"/>
      <c r="V39" s="21"/>
    </row>
    <row r="40" spans="1:22" x14ac:dyDescent="0.25">
      <c r="M40" s="40">
        <f>M33*I33</f>
        <v>4614</v>
      </c>
      <c r="N40" s="40">
        <f>N11*I11</f>
        <v>41.2</v>
      </c>
      <c r="O40" s="40">
        <f>O4*I4</f>
        <v>87.2</v>
      </c>
      <c r="P40" s="40">
        <f>P4*I4</f>
        <v>21.8</v>
      </c>
      <c r="Q40" s="40">
        <f>Q33*I33</f>
        <v>46.14</v>
      </c>
      <c r="R40" s="42">
        <f>R9*I9</f>
        <v>229.4</v>
      </c>
      <c r="S40" s="42">
        <f>S33*I33</f>
        <v>23.07</v>
      </c>
      <c r="T40" s="43">
        <f>T34*I34</f>
        <v>1785</v>
      </c>
    </row>
    <row r="41" spans="1:22" x14ac:dyDescent="0.25">
      <c r="M41" s="40">
        <f>M34*I34</f>
        <v>3570</v>
      </c>
      <c r="N41" s="40">
        <f>N12*I12</f>
        <v>41.2</v>
      </c>
      <c r="O41" s="40">
        <f>O5*I5</f>
        <v>176.76</v>
      </c>
      <c r="P41" s="40">
        <f>P6*I6</f>
        <v>6.2099999999999991</v>
      </c>
      <c r="Q41" s="40">
        <f>Q34*I34</f>
        <v>71.399999999999991</v>
      </c>
      <c r="R41" s="42">
        <f>R10*I10</f>
        <v>175</v>
      </c>
      <c r="S41" s="42">
        <f>S34*I34</f>
        <v>14.28</v>
      </c>
    </row>
    <row r="42" spans="1:22" x14ac:dyDescent="0.25">
      <c r="M42" s="40">
        <f>SUM(M40:M41)</f>
        <v>8184</v>
      </c>
      <c r="N42" s="40">
        <f>N13*I13</f>
        <v>109.6</v>
      </c>
      <c r="O42" s="40">
        <f>O9*I9</f>
        <v>68.820000000000007</v>
      </c>
      <c r="P42" s="40">
        <f>P9*I9</f>
        <v>22.94</v>
      </c>
      <c r="Q42" s="41">
        <f>SUM(Q40:Q41)</f>
        <v>117.53999999999999</v>
      </c>
      <c r="R42" s="42">
        <f>R15*I15</f>
        <v>391.2</v>
      </c>
      <c r="S42" s="43">
        <f>SUM(S40:S41)</f>
        <v>37.35</v>
      </c>
    </row>
    <row r="43" spans="1:22" x14ac:dyDescent="0.25">
      <c r="N43" s="40">
        <f>N26*I26</f>
        <v>85.56</v>
      </c>
      <c r="O43" s="40">
        <f>O10*I10</f>
        <v>87.5</v>
      </c>
      <c r="P43" s="40">
        <f>P10*I10</f>
        <v>17.5</v>
      </c>
      <c r="R43" s="42">
        <f>R21*I21</f>
        <v>56.58</v>
      </c>
    </row>
    <row r="44" spans="1:22" x14ac:dyDescent="0.25">
      <c r="N44" s="40">
        <f t="shared" ref="N44:N49" si="4">N27*I27</f>
        <v>85.56</v>
      </c>
      <c r="O44" s="40">
        <f>O14*I14</f>
        <v>172.41</v>
      </c>
      <c r="P44" s="40">
        <f>P24*I24</f>
        <v>18.57</v>
      </c>
      <c r="R44" s="42">
        <f>R28*I28</f>
        <v>465.68</v>
      </c>
    </row>
    <row r="45" spans="1:22" x14ac:dyDescent="0.25">
      <c r="N45" s="40">
        <f t="shared" si="4"/>
        <v>174.63</v>
      </c>
      <c r="O45" s="40">
        <f>O22*I22</f>
        <v>30.54</v>
      </c>
      <c r="P45" s="40">
        <f>SUM(P40:P44)</f>
        <v>87.02000000000001</v>
      </c>
      <c r="R45" s="42">
        <f>R29*I29</f>
        <v>116.42</v>
      </c>
    </row>
    <row r="46" spans="1:22" x14ac:dyDescent="0.25">
      <c r="N46" s="40">
        <f t="shared" si="4"/>
        <v>174.63</v>
      </c>
      <c r="O46" s="40">
        <f>SUM(O40:O45)</f>
        <v>623.2299999999999</v>
      </c>
      <c r="R46" s="42">
        <f>R32*I32</f>
        <v>116.42</v>
      </c>
    </row>
    <row r="47" spans="1:22" x14ac:dyDescent="0.25">
      <c r="N47" s="40">
        <f t="shared" si="4"/>
        <v>174.63</v>
      </c>
      <c r="R47" s="42">
        <f>R24*I24</f>
        <v>185.70000000000002</v>
      </c>
    </row>
    <row r="48" spans="1:22" x14ac:dyDescent="0.25">
      <c r="N48" s="40">
        <f t="shared" si="4"/>
        <v>174.63</v>
      </c>
      <c r="R48" s="43">
        <f>SUM(R40:R47)</f>
        <v>1736.4</v>
      </c>
    </row>
    <row r="49" spans="14:18" x14ac:dyDescent="0.25">
      <c r="N49" s="40">
        <f t="shared" si="4"/>
        <v>174.63</v>
      </c>
    </row>
    <row r="50" spans="14:18" x14ac:dyDescent="0.25">
      <c r="N50" s="40">
        <f>SUM(N40:N49)</f>
        <v>1236.27</v>
      </c>
      <c r="R50" s="23">
        <f>SUMPRODUCT(R4:R39,I4:I39)</f>
        <v>1736.4</v>
      </c>
    </row>
    <row r="51" spans="14:18" x14ac:dyDescent="0.25">
      <c r="N51" s="40"/>
    </row>
  </sheetData>
  <autoFilter ref="C3:C20" xr:uid="{00000000-0009-0000-0000-000000000000}"/>
  <mergeCells count="18">
    <mergeCell ref="I1:L1"/>
    <mergeCell ref="P1:P2"/>
    <mergeCell ref="A4:A32"/>
    <mergeCell ref="A33:A39"/>
    <mergeCell ref="C4:C32"/>
    <mergeCell ref="C33:C39"/>
    <mergeCell ref="A2:L2"/>
    <mergeCell ref="M1:M2"/>
    <mergeCell ref="N1:N2"/>
    <mergeCell ref="A1:C1"/>
    <mergeCell ref="D1:F1"/>
    <mergeCell ref="V1:V2"/>
    <mergeCell ref="O1:O2"/>
    <mergeCell ref="S1:S2"/>
    <mergeCell ref="T1:T2"/>
    <mergeCell ref="U1:U2"/>
    <mergeCell ref="R1:R2"/>
    <mergeCell ref="Q1:Q2"/>
  </mergeCells>
  <phoneticPr fontId="8" type="noConversion"/>
  <conditionalFormatting sqref="M4:U14 M16:V39">
    <cfRule type="cellIs" dxfId="35" priority="7" operator="greaterThan">
      <formula>0</formula>
    </cfRule>
    <cfRule type="cellIs" dxfId="34" priority="8" operator="greaterThan">
      <formula>0</formula>
    </cfRule>
  </conditionalFormatting>
  <conditionalFormatting sqref="V4:V14">
    <cfRule type="cellIs" dxfId="33" priority="5" operator="greaterThan">
      <formula>0</formula>
    </cfRule>
    <cfRule type="cellIs" dxfId="32" priority="6" operator="greaterThan">
      <formula>0</formula>
    </cfRule>
  </conditionalFormatting>
  <conditionalFormatting sqref="M15:U15">
    <cfRule type="cellIs" dxfId="31" priority="3" operator="greaterThan">
      <formula>0</formula>
    </cfRule>
    <cfRule type="cellIs" dxfId="30" priority="4" operator="greaterThan">
      <formula>0</formula>
    </cfRule>
  </conditionalFormatting>
  <conditionalFormatting sqref="V15">
    <cfRule type="cellIs" dxfId="29" priority="1" operator="greaterThan">
      <formula>0</formula>
    </cfRule>
    <cfRule type="cellIs" dxfId="28" priority="2" operator="greaterThan">
      <formula>0</formula>
    </cfRule>
  </conditionalFormatting>
  <pageMargins left="0.7" right="0.7" top="0.75" bottom="0.75" header="0.3" footer="0.3"/>
  <pageSetup paperSize="9" scale="53"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54434-BDE5-4745-813B-DCE65C0D4B8A}">
  <sheetPr>
    <pageSetUpPr fitToPage="1"/>
  </sheetPr>
  <dimension ref="A1:AH38"/>
  <sheetViews>
    <sheetView zoomScale="70" zoomScaleNormal="70" workbookViewId="0">
      <pane xSplit="9" ySplit="2" topLeftCell="J32" activePane="bottomRight" state="frozen"/>
      <selection pane="topRight" activeCell="J1" sqref="J1"/>
      <selection pane="bottomLeft" activeCell="A3" sqref="A3"/>
      <selection pane="bottomRight" activeCell="W34" sqref="W34"/>
    </sheetView>
  </sheetViews>
  <sheetFormatPr defaultRowHeight="15.75" x14ac:dyDescent="0.25"/>
  <cols>
    <col min="1" max="1" width="5.140625" style="26" customWidth="1"/>
    <col min="2" max="2" width="7" style="1" customWidth="1"/>
    <col min="3" max="3" width="22" style="1" hidden="1" customWidth="1"/>
    <col min="4" max="4" width="81.85546875" style="1" customWidth="1"/>
    <col min="5" max="5" width="14.5703125" style="1" hidden="1" customWidth="1"/>
    <col min="6" max="6" width="11.140625" style="1" hidden="1" customWidth="1"/>
    <col min="7" max="7" width="10.42578125" style="1" customWidth="1"/>
    <col min="8" max="8" width="11.85546875" style="1" customWidth="1"/>
    <col min="9" max="9" width="10.85546875" style="1" customWidth="1"/>
    <col min="10" max="10" width="9.140625" style="1" customWidth="1"/>
    <col min="11" max="11" width="13.85546875" style="1" customWidth="1"/>
    <col min="12" max="12" width="14.140625" style="1" customWidth="1"/>
    <col min="13" max="13" width="10.85546875" style="1" customWidth="1"/>
    <col min="14" max="14" width="10.42578125" style="1" customWidth="1"/>
    <col min="15" max="15" width="11" style="1" customWidth="1"/>
    <col min="16" max="16" width="10.85546875" style="23" customWidth="1"/>
    <col min="17" max="17" width="10.140625" style="23" customWidth="1"/>
    <col min="18" max="18" width="10.28515625" style="23" customWidth="1"/>
    <col min="19" max="19" width="10.28515625" style="1" customWidth="1"/>
    <col min="20" max="20" width="10" style="1" customWidth="1"/>
    <col min="21" max="21" width="9.140625" style="1"/>
    <col min="22" max="22" width="11.85546875" style="1" customWidth="1"/>
    <col min="23" max="33" width="9.140625" style="1"/>
    <col min="34" max="34" width="11.85546875" style="1" customWidth="1"/>
    <col min="35" max="16384" width="9.140625" style="1"/>
  </cols>
  <sheetData>
    <row r="1" spans="1:34" ht="37.5" customHeight="1" x14ac:dyDescent="0.25">
      <c r="A1" s="52" t="s">
        <v>2</v>
      </c>
      <c r="B1" s="52"/>
      <c r="C1" s="52"/>
      <c r="D1" s="52"/>
      <c r="E1" s="52"/>
      <c r="F1" s="52"/>
      <c r="G1" s="52"/>
      <c r="H1" s="52"/>
      <c r="I1" s="52"/>
      <c r="J1" s="52"/>
      <c r="K1" s="59" t="s">
        <v>97</v>
      </c>
      <c r="L1" s="60"/>
      <c r="M1" s="60"/>
      <c r="N1" s="60"/>
      <c r="O1" s="60"/>
      <c r="P1" s="60"/>
      <c r="Q1" s="60"/>
      <c r="R1" s="60"/>
      <c r="S1" s="60"/>
      <c r="T1" s="60"/>
      <c r="U1" s="60"/>
      <c r="V1" s="62" t="s">
        <v>110</v>
      </c>
      <c r="W1" s="59" t="s">
        <v>111</v>
      </c>
      <c r="X1" s="60"/>
      <c r="Y1" s="60"/>
      <c r="Z1" s="60"/>
      <c r="AA1" s="60"/>
      <c r="AB1" s="60"/>
      <c r="AC1" s="60"/>
      <c r="AD1" s="60"/>
      <c r="AE1" s="60"/>
      <c r="AF1" s="60"/>
      <c r="AG1" s="60"/>
      <c r="AH1" s="61" t="s">
        <v>112</v>
      </c>
    </row>
    <row r="2" spans="1:34" s="15" customFormat="1" ht="51" x14ac:dyDescent="0.25">
      <c r="A2" s="25" t="s">
        <v>0</v>
      </c>
      <c r="B2" s="6" t="s">
        <v>10</v>
      </c>
      <c r="C2" s="7" t="s">
        <v>9</v>
      </c>
      <c r="D2" s="8" t="s">
        <v>3</v>
      </c>
      <c r="E2" s="8" t="s">
        <v>4</v>
      </c>
      <c r="F2" s="9" t="s">
        <v>13</v>
      </c>
      <c r="G2" s="10" t="s">
        <v>1</v>
      </c>
      <c r="H2" s="10" t="s">
        <v>11</v>
      </c>
      <c r="I2" s="11" t="s">
        <v>5</v>
      </c>
      <c r="J2" s="12" t="s">
        <v>96</v>
      </c>
      <c r="K2" s="32" t="s">
        <v>98</v>
      </c>
      <c r="L2" s="32" t="s">
        <v>99</v>
      </c>
      <c r="M2" s="32" t="s">
        <v>100</v>
      </c>
      <c r="N2" s="32" t="s">
        <v>101</v>
      </c>
      <c r="O2" s="32" t="s">
        <v>102</v>
      </c>
      <c r="P2" s="32" t="s">
        <v>103</v>
      </c>
      <c r="Q2" s="32" t="s">
        <v>104</v>
      </c>
      <c r="R2" s="32" t="s">
        <v>105</v>
      </c>
      <c r="S2" s="32" t="s">
        <v>106</v>
      </c>
      <c r="T2" s="32" t="s">
        <v>107</v>
      </c>
      <c r="U2" s="35" t="s">
        <v>108</v>
      </c>
      <c r="V2" s="62"/>
      <c r="W2" s="32" t="s">
        <v>98</v>
      </c>
      <c r="X2" s="32" t="s">
        <v>99</v>
      </c>
      <c r="Y2" s="32" t="s">
        <v>100</v>
      </c>
      <c r="Z2" s="32" t="s">
        <v>101</v>
      </c>
      <c r="AA2" s="32" t="s">
        <v>102</v>
      </c>
      <c r="AB2" s="32" t="s">
        <v>103</v>
      </c>
      <c r="AC2" s="32" t="s">
        <v>104</v>
      </c>
      <c r="AD2" s="32" t="s">
        <v>105</v>
      </c>
      <c r="AE2" s="32" t="s">
        <v>106</v>
      </c>
      <c r="AF2" s="32" t="s">
        <v>107</v>
      </c>
      <c r="AG2" s="35" t="s">
        <v>108</v>
      </c>
      <c r="AH2" s="61"/>
    </row>
    <row r="3" spans="1:34" ht="25.5" customHeight="1" x14ac:dyDescent="0.25">
      <c r="A3" s="53">
        <v>1</v>
      </c>
      <c r="B3" s="28">
        <v>1</v>
      </c>
      <c r="C3" s="56" t="s">
        <v>19</v>
      </c>
      <c r="D3" s="29" t="s">
        <v>21</v>
      </c>
      <c r="E3" s="2">
        <v>3028</v>
      </c>
      <c r="F3" s="2">
        <v>74306005</v>
      </c>
      <c r="G3" s="30" t="s">
        <v>1</v>
      </c>
      <c r="H3" s="30" t="s">
        <v>22</v>
      </c>
      <c r="I3" s="31">
        <v>21.8</v>
      </c>
      <c r="J3" s="37">
        <v>6</v>
      </c>
      <c r="K3" s="33"/>
      <c r="L3" s="33"/>
      <c r="M3" s="33">
        <v>1</v>
      </c>
      <c r="N3" s="33"/>
      <c r="O3" s="33"/>
      <c r="P3" s="33"/>
      <c r="Q3" s="33"/>
      <c r="R3" s="33"/>
      <c r="S3" s="33">
        <v>1</v>
      </c>
      <c r="T3" s="33"/>
      <c r="U3" s="33">
        <v>4</v>
      </c>
      <c r="V3" s="38">
        <f>SUM(K3:U3)</f>
        <v>6</v>
      </c>
      <c r="W3" s="33"/>
      <c r="X3" s="33"/>
      <c r="Y3" s="33"/>
      <c r="Z3" s="33"/>
      <c r="AA3" s="33"/>
      <c r="AB3" s="33"/>
      <c r="AC3" s="33"/>
      <c r="AD3" s="33"/>
      <c r="AE3" s="33"/>
      <c r="AF3" s="33"/>
      <c r="AG3" s="33">
        <v>4</v>
      </c>
      <c r="AH3" s="21">
        <f>SUM(W3:AG3)</f>
        <v>4</v>
      </c>
    </row>
    <row r="4" spans="1:34" ht="39.75" customHeight="1" x14ac:dyDescent="0.25">
      <c r="A4" s="54"/>
      <c r="B4" s="28">
        <v>2</v>
      </c>
      <c r="C4" s="57"/>
      <c r="D4" s="29" t="s">
        <v>23</v>
      </c>
      <c r="E4" s="2">
        <v>3028</v>
      </c>
      <c r="F4" s="2" t="s">
        <v>83</v>
      </c>
      <c r="G4" s="30" t="s">
        <v>1</v>
      </c>
      <c r="H4" s="30" t="s">
        <v>24</v>
      </c>
      <c r="I4" s="31">
        <v>29.46</v>
      </c>
      <c r="J4" s="37">
        <v>10</v>
      </c>
      <c r="K4" s="33"/>
      <c r="L4" s="33"/>
      <c r="M4" s="33">
        <v>4</v>
      </c>
      <c r="N4" s="33"/>
      <c r="O4" s="33"/>
      <c r="P4" s="33"/>
      <c r="Q4" s="33"/>
      <c r="R4" s="33"/>
      <c r="S4" s="33"/>
      <c r="T4" s="33"/>
      <c r="U4" s="33">
        <v>6</v>
      </c>
      <c r="V4" s="38">
        <f t="shared" ref="V4:V38" si="0">SUM(K4:U4)</f>
        <v>10</v>
      </c>
      <c r="W4" s="33"/>
      <c r="X4" s="33"/>
      <c r="Y4" s="33"/>
      <c r="Z4" s="33"/>
      <c r="AA4" s="33"/>
      <c r="AB4" s="33"/>
      <c r="AC4" s="33"/>
      <c r="AD4" s="33"/>
      <c r="AE4" s="33"/>
      <c r="AF4" s="33"/>
      <c r="AG4" s="33">
        <v>6</v>
      </c>
      <c r="AH4" s="21">
        <f t="shared" ref="AH4:AH38" si="1">SUM(W4:AG4)</f>
        <v>6</v>
      </c>
    </row>
    <row r="5" spans="1:34" ht="30.75" customHeight="1" x14ac:dyDescent="0.25">
      <c r="A5" s="54"/>
      <c r="B5" s="28">
        <v>3</v>
      </c>
      <c r="C5" s="57"/>
      <c r="D5" s="29" t="s">
        <v>25</v>
      </c>
      <c r="E5" s="2">
        <v>3028</v>
      </c>
      <c r="F5" s="2">
        <v>64980001</v>
      </c>
      <c r="G5" s="30" t="s">
        <v>1</v>
      </c>
      <c r="H5" s="30" t="s">
        <v>26</v>
      </c>
      <c r="I5" s="31">
        <v>2.0699999999999998</v>
      </c>
      <c r="J5" s="37">
        <v>21</v>
      </c>
      <c r="K5" s="33"/>
      <c r="L5" s="33"/>
      <c r="M5" s="33">
        <v>3</v>
      </c>
      <c r="N5" s="33"/>
      <c r="O5" s="33"/>
      <c r="P5" s="33"/>
      <c r="Q5" s="33"/>
      <c r="R5" s="33"/>
      <c r="S5" s="33">
        <v>18</v>
      </c>
      <c r="T5" s="33"/>
      <c r="U5" s="33"/>
      <c r="V5" s="38">
        <f t="shared" si="0"/>
        <v>21</v>
      </c>
      <c r="W5" s="33"/>
      <c r="X5" s="33"/>
      <c r="Y5" s="33"/>
      <c r="Z5" s="33"/>
      <c r="AA5" s="33"/>
      <c r="AB5" s="33"/>
      <c r="AC5" s="33"/>
      <c r="AD5" s="33"/>
      <c r="AE5" s="33"/>
      <c r="AF5" s="33"/>
      <c r="AG5" s="33"/>
      <c r="AH5" s="21">
        <f t="shared" si="1"/>
        <v>0</v>
      </c>
    </row>
    <row r="6" spans="1:34" ht="28.5" customHeight="1" x14ac:dyDescent="0.25">
      <c r="A6" s="54"/>
      <c r="B6" s="28">
        <v>4</v>
      </c>
      <c r="C6" s="57"/>
      <c r="D6" s="29" t="s">
        <v>27</v>
      </c>
      <c r="E6" s="2">
        <v>3028</v>
      </c>
      <c r="F6" s="2">
        <v>99872002</v>
      </c>
      <c r="G6" s="30" t="s">
        <v>1</v>
      </c>
      <c r="H6" s="30" t="s">
        <v>28</v>
      </c>
      <c r="I6" s="31">
        <v>20.74</v>
      </c>
      <c r="J6" s="37">
        <v>14</v>
      </c>
      <c r="K6" s="33"/>
      <c r="L6" s="33"/>
      <c r="M6" s="33"/>
      <c r="N6" s="33"/>
      <c r="O6" s="33"/>
      <c r="P6" s="33"/>
      <c r="Q6" s="33"/>
      <c r="R6" s="33"/>
      <c r="S6" s="33">
        <v>14</v>
      </c>
      <c r="T6" s="33"/>
      <c r="U6" s="33"/>
      <c r="V6" s="38">
        <f t="shared" si="0"/>
        <v>14</v>
      </c>
      <c r="W6" s="33"/>
      <c r="X6" s="33"/>
      <c r="Y6" s="33"/>
      <c r="Z6" s="33"/>
      <c r="AA6" s="33"/>
      <c r="AB6" s="33"/>
      <c r="AC6" s="33"/>
      <c r="AD6" s="33"/>
      <c r="AE6" s="33"/>
      <c r="AF6" s="33"/>
      <c r="AG6" s="33"/>
      <c r="AH6" s="21">
        <f t="shared" si="1"/>
        <v>0</v>
      </c>
    </row>
    <row r="7" spans="1:34" ht="30.75" customHeight="1" x14ac:dyDescent="0.25">
      <c r="A7" s="54"/>
      <c r="B7" s="28">
        <v>5</v>
      </c>
      <c r="C7" s="57"/>
      <c r="D7" s="29" t="s">
        <v>29</v>
      </c>
      <c r="E7" s="2">
        <v>3028</v>
      </c>
      <c r="F7" s="2">
        <v>99872002</v>
      </c>
      <c r="G7" s="30" t="s">
        <v>1</v>
      </c>
      <c r="H7" s="30" t="s">
        <v>30</v>
      </c>
      <c r="I7" s="31">
        <v>17.21</v>
      </c>
      <c r="J7" s="37">
        <v>166</v>
      </c>
      <c r="K7" s="3">
        <v>100</v>
      </c>
      <c r="L7" s="3">
        <v>30</v>
      </c>
      <c r="M7" s="3">
        <v>10</v>
      </c>
      <c r="N7" s="3">
        <v>5</v>
      </c>
      <c r="O7" s="3" t="s">
        <v>109</v>
      </c>
      <c r="P7" s="3">
        <v>20</v>
      </c>
      <c r="Q7" s="3">
        <v>1</v>
      </c>
      <c r="R7" s="3"/>
      <c r="S7" s="3"/>
      <c r="T7" s="3"/>
      <c r="U7" s="3"/>
      <c r="V7" s="38">
        <f t="shared" si="0"/>
        <v>166</v>
      </c>
      <c r="W7" s="3"/>
      <c r="X7" s="3"/>
      <c r="Y7" s="3"/>
      <c r="Z7" s="3"/>
      <c r="AA7" s="3"/>
      <c r="AB7" s="3"/>
      <c r="AC7" s="3"/>
      <c r="AD7" s="3"/>
      <c r="AE7" s="3"/>
      <c r="AF7" s="3"/>
      <c r="AG7" s="3"/>
      <c r="AH7" s="21">
        <f t="shared" si="1"/>
        <v>0</v>
      </c>
    </row>
    <row r="8" spans="1:34" ht="22.5" customHeight="1" x14ac:dyDescent="0.25">
      <c r="A8" s="54"/>
      <c r="B8" s="28">
        <v>6</v>
      </c>
      <c r="C8" s="57"/>
      <c r="D8" s="29" t="s">
        <v>32</v>
      </c>
      <c r="E8" s="2">
        <v>3022</v>
      </c>
      <c r="F8" s="2">
        <v>4308011</v>
      </c>
      <c r="G8" s="30" t="s">
        <v>1</v>
      </c>
      <c r="H8" s="30" t="s">
        <v>31</v>
      </c>
      <c r="I8" s="31">
        <v>22.94</v>
      </c>
      <c r="J8" s="37">
        <v>40</v>
      </c>
      <c r="K8" s="33"/>
      <c r="L8" s="33"/>
      <c r="M8" s="33">
        <v>1</v>
      </c>
      <c r="N8" s="33"/>
      <c r="O8" s="33"/>
      <c r="P8" s="33"/>
      <c r="Q8" s="33"/>
      <c r="R8" s="33"/>
      <c r="S8" s="33"/>
      <c r="T8" s="33">
        <v>10</v>
      </c>
      <c r="U8" s="33">
        <v>29</v>
      </c>
      <c r="V8" s="39">
        <f t="shared" si="0"/>
        <v>40</v>
      </c>
      <c r="W8" s="33"/>
      <c r="X8" s="33"/>
      <c r="Y8" s="33"/>
      <c r="Z8" s="33"/>
      <c r="AA8" s="33"/>
      <c r="AB8" s="33"/>
      <c r="AC8" s="33"/>
      <c r="AD8" s="33"/>
      <c r="AE8" s="33"/>
      <c r="AF8" s="33">
        <v>10</v>
      </c>
      <c r="AG8" s="33">
        <v>3</v>
      </c>
      <c r="AH8" s="36">
        <f t="shared" si="1"/>
        <v>13</v>
      </c>
    </row>
    <row r="9" spans="1:34" ht="22.5" customHeight="1" x14ac:dyDescent="0.25">
      <c r="A9" s="54"/>
      <c r="B9" s="28">
        <v>7</v>
      </c>
      <c r="C9" s="57"/>
      <c r="D9" s="29" t="s">
        <v>33</v>
      </c>
      <c r="E9" s="2">
        <v>3011</v>
      </c>
      <c r="F9" s="2">
        <v>68810013</v>
      </c>
      <c r="G9" s="30" t="s">
        <v>1</v>
      </c>
      <c r="H9" s="30" t="s">
        <v>34</v>
      </c>
      <c r="I9" s="31">
        <v>17.5</v>
      </c>
      <c r="J9" s="37">
        <v>30</v>
      </c>
      <c r="K9" s="33"/>
      <c r="L9" s="33"/>
      <c r="M9" s="33">
        <v>1</v>
      </c>
      <c r="N9" s="33"/>
      <c r="O9" s="33"/>
      <c r="P9" s="33"/>
      <c r="Q9" s="33"/>
      <c r="R9" s="33"/>
      <c r="S9" s="33">
        <v>14</v>
      </c>
      <c r="T9" s="33">
        <v>10</v>
      </c>
      <c r="U9" s="33">
        <v>5</v>
      </c>
      <c r="V9" s="39">
        <f t="shared" si="0"/>
        <v>30</v>
      </c>
      <c r="W9" s="33"/>
      <c r="X9" s="33"/>
      <c r="Y9" s="33"/>
      <c r="Z9" s="33"/>
      <c r="AA9" s="33"/>
      <c r="AB9" s="33"/>
      <c r="AC9" s="33"/>
      <c r="AD9" s="33"/>
      <c r="AE9" s="33"/>
      <c r="AF9" s="33">
        <v>10</v>
      </c>
      <c r="AG9" s="33">
        <v>5</v>
      </c>
      <c r="AH9" s="36">
        <f t="shared" si="1"/>
        <v>15</v>
      </c>
    </row>
    <row r="10" spans="1:34" ht="28.5" customHeight="1" x14ac:dyDescent="0.25">
      <c r="A10" s="54"/>
      <c r="B10" s="28">
        <v>8</v>
      </c>
      <c r="C10" s="57"/>
      <c r="D10" s="29" t="s">
        <v>35</v>
      </c>
      <c r="E10" s="2">
        <v>3023</v>
      </c>
      <c r="F10" s="2">
        <v>21768014</v>
      </c>
      <c r="G10" s="30" t="s">
        <v>1</v>
      </c>
      <c r="H10" s="30" t="s">
        <v>15</v>
      </c>
      <c r="I10" s="31">
        <v>10.3</v>
      </c>
      <c r="J10" s="37">
        <v>4</v>
      </c>
      <c r="K10" s="3"/>
      <c r="L10" s="3"/>
      <c r="M10" s="3"/>
      <c r="N10" s="3"/>
      <c r="O10" s="3"/>
      <c r="P10" s="3"/>
      <c r="Q10" s="3"/>
      <c r="R10" s="3">
        <v>4</v>
      </c>
      <c r="S10" s="3"/>
      <c r="T10" s="3"/>
      <c r="U10" s="3"/>
      <c r="V10" s="38">
        <f t="shared" si="0"/>
        <v>4</v>
      </c>
      <c r="W10" s="3"/>
      <c r="X10" s="3"/>
      <c r="Y10" s="3"/>
      <c r="Z10" s="3"/>
      <c r="AA10" s="3"/>
      <c r="AB10" s="3"/>
      <c r="AC10" s="3"/>
      <c r="AD10" s="3">
        <v>4</v>
      </c>
      <c r="AE10" s="3"/>
      <c r="AF10" s="3"/>
      <c r="AG10" s="3"/>
      <c r="AH10" s="21">
        <f t="shared" si="1"/>
        <v>4</v>
      </c>
    </row>
    <row r="11" spans="1:34" ht="28.5" customHeight="1" x14ac:dyDescent="0.25">
      <c r="A11" s="54"/>
      <c r="B11" s="28">
        <v>9</v>
      </c>
      <c r="C11" s="57"/>
      <c r="D11" s="29" t="s">
        <v>36</v>
      </c>
      <c r="E11" s="2">
        <v>3023</v>
      </c>
      <c r="F11" s="2">
        <v>21768014</v>
      </c>
      <c r="G11" s="30" t="s">
        <v>1</v>
      </c>
      <c r="H11" s="30" t="s">
        <v>15</v>
      </c>
      <c r="I11" s="31">
        <v>10.3</v>
      </c>
      <c r="J11" s="37">
        <v>4</v>
      </c>
      <c r="K11" s="3"/>
      <c r="L11" s="3"/>
      <c r="M11" s="3"/>
      <c r="N11" s="3"/>
      <c r="O11" s="3"/>
      <c r="P11" s="3"/>
      <c r="Q11" s="3"/>
      <c r="R11" s="3">
        <v>4</v>
      </c>
      <c r="S11" s="3"/>
      <c r="T11" s="3"/>
      <c r="U11" s="3"/>
      <c r="V11" s="38">
        <f t="shared" si="0"/>
        <v>4</v>
      </c>
      <c r="W11" s="3"/>
      <c r="X11" s="3"/>
      <c r="Y11" s="3"/>
      <c r="Z11" s="3"/>
      <c r="AA11" s="3"/>
      <c r="AB11" s="3"/>
      <c r="AC11" s="3"/>
      <c r="AD11" s="3">
        <v>4</v>
      </c>
      <c r="AE11" s="3"/>
      <c r="AF11" s="3"/>
      <c r="AG11" s="3"/>
      <c r="AH11" s="21">
        <f t="shared" si="1"/>
        <v>4</v>
      </c>
    </row>
    <row r="12" spans="1:34" ht="38.25" customHeight="1" x14ac:dyDescent="0.25">
      <c r="A12" s="54"/>
      <c r="B12" s="28">
        <v>10</v>
      </c>
      <c r="C12" s="57"/>
      <c r="D12" s="29" t="s">
        <v>37</v>
      </c>
      <c r="E12" s="2" t="s">
        <v>91</v>
      </c>
      <c r="F12" s="2">
        <v>4553001</v>
      </c>
      <c r="G12" s="30" t="s">
        <v>1</v>
      </c>
      <c r="H12" s="30" t="s">
        <v>26</v>
      </c>
      <c r="I12" s="31">
        <v>27.4</v>
      </c>
      <c r="J12" s="37">
        <v>4</v>
      </c>
      <c r="K12" s="3"/>
      <c r="L12" s="3"/>
      <c r="M12" s="3"/>
      <c r="N12" s="3"/>
      <c r="O12" s="3"/>
      <c r="P12" s="3"/>
      <c r="Q12" s="3"/>
      <c r="R12" s="3">
        <v>4</v>
      </c>
      <c r="S12" s="3"/>
      <c r="T12" s="3"/>
      <c r="U12" s="3"/>
      <c r="V12" s="38">
        <f t="shared" si="0"/>
        <v>4</v>
      </c>
      <c r="W12" s="3"/>
      <c r="X12" s="3"/>
      <c r="Y12" s="3"/>
      <c r="Z12" s="3"/>
      <c r="AA12" s="3"/>
      <c r="AB12" s="3"/>
      <c r="AC12" s="3"/>
      <c r="AD12" s="3">
        <v>4</v>
      </c>
      <c r="AE12" s="3"/>
      <c r="AF12" s="3"/>
      <c r="AG12" s="3"/>
      <c r="AH12" s="21">
        <f t="shared" si="1"/>
        <v>4</v>
      </c>
    </row>
    <row r="13" spans="1:34" ht="22.5" customHeight="1" x14ac:dyDescent="0.25">
      <c r="A13" s="54"/>
      <c r="B13" s="28">
        <v>11</v>
      </c>
      <c r="C13" s="57"/>
      <c r="D13" s="29" t="s">
        <v>38</v>
      </c>
      <c r="E13" s="2" t="s">
        <v>92</v>
      </c>
      <c r="F13" s="2" t="s">
        <v>84</v>
      </c>
      <c r="G13" s="30" t="s">
        <v>1</v>
      </c>
      <c r="H13" s="30" t="s">
        <v>39</v>
      </c>
      <c r="I13" s="31">
        <v>172.41</v>
      </c>
      <c r="J13" s="37">
        <v>1</v>
      </c>
      <c r="K13" s="33"/>
      <c r="L13" s="33"/>
      <c r="M13" s="33"/>
      <c r="N13" s="33"/>
      <c r="O13" s="33"/>
      <c r="P13" s="33"/>
      <c r="Q13" s="33"/>
      <c r="R13" s="33"/>
      <c r="S13" s="33"/>
      <c r="T13" s="33"/>
      <c r="U13" s="33">
        <v>1</v>
      </c>
      <c r="V13" s="38">
        <f t="shared" si="0"/>
        <v>1</v>
      </c>
      <c r="W13" s="33"/>
      <c r="X13" s="33"/>
      <c r="Y13" s="33"/>
      <c r="Z13" s="33"/>
      <c r="AA13" s="33"/>
      <c r="AB13" s="33"/>
      <c r="AC13" s="33"/>
      <c r="AD13" s="33"/>
      <c r="AE13" s="33"/>
      <c r="AF13" s="33"/>
      <c r="AG13" s="33">
        <v>1</v>
      </c>
      <c r="AH13" s="21">
        <f t="shared" si="1"/>
        <v>1</v>
      </c>
    </row>
    <row r="14" spans="1:34" ht="41.25" customHeight="1" x14ac:dyDescent="0.25">
      <c r="A14" s="54"/>
      <c r="B14" s="28">
        <v>12</v>
      </c>
      <c r="C14" s="57"/>
      <c r="D14" s="29" t="s">
        <v>40</v>
      </c>
      <c r="E14" s="2">
        <v>3028</v>
      </c>
      <c r="F14" s="2">
        <v>29530029</v>
      </c>
      <c r="G14" s="30" t="s">
        <v>65</v>
      </c>
      <c r="H14" s="30" t="s">
        <v>41</v>
      </c>
      <c r="I14" s="31">
        <v>13.04</v>
      </c>
      <c r="J14" s="37">
        <v>34</v>
      </c>
      <c r="K14" s="33"/>
      <c r="L14" s="33"/>
      <c r="M14" s="33"/>
      <c r="N14" s="33"/>
      <c r="O14" s="33"/>
      <c r="P14" s="33"/>
      <c r="Q14" s="33"/>
      <c r="R14" s="33"/>
      <c r="S14" s="33">
        <v>4</v>
      </c>
      <c r="T14" s="33">
        <v>30</v>
      </c>
      <c r="U14" s="33"/>
      <c r="V14" s="38">
        <f t="shared" si="0"/>
        <v>34</v>
      </c>
      <c r="W14" s="33"/>
      <c r="X14" s="33"/>
      <c r="Y14" s="33"/>
      <c r="Z14" s="33"/>
      <c r="AA14" s="33"/>
      <c r="AB14" s="33"/>
      <c r="AC14" s="33"/>
      <c r="AD14" s="33"/>
      <c r="AE14" s="33"/>
      <c r="AF14" s="33">
        <v>30</v>
      </c>
      <c r="AG14" s="33"/>
      <c r="AH14" s="21">
        <f t="shared" si="1"/>
        <v>30</v>
      </c>
    </row>
    <row r="15" spans="1:34" ht="37.5" customHeight="1" x14ac:dyDescent="0.25">
      <c r="A15" s="54"/>
      <c r="B15" s="28">
        <v>13</v>
      </c>
      <c r="C15" s="57"/>
      <c r="D15" s="29" t="s">
        <v>42</v>
      </c>
      <c r="E15" s="2">
        <v>3028</v>
      </c>
      <c r="F15" s="2" t="s">
        <v>85</v>
      </c>
      <c r="G15" s="30" t="s">
        <v>65</v>
      </c>
      <c r="H15" s="30" t="s">
        <v>43</v>
      </c>
      <c r="I15" s="31">
        <v>5.86</v>
      </c>
      <c r="J15" s="37">
        <v>12</v>
      </c>
      <c r="K15" s="33"/>
      <c r="L15" s="33"/>
      <c r="M15" s="33"/>
      <c r="N15" s="33"/>
      <c r="O15" s="33"/>
      <c r="P15" s="33"/>
      <c r="Q15" s="33"/>
      <c r="R15" s="33"/>
      <c r="S15" s="33">
        <v>12</v>
      </c>
      <c r="T15" s="33"/>
      <c r="U15" s="33"/>
      <c r="V15" s="38">
        <f t="shared" si="0"/>
        <v>12</v>
      </c>
      <c r="W15" s="33"/>
      <c r="X15" s="33"/>
      <c r="Y15" s="33"/>
      <c r="Z15" s="33"/>
      <c r="AA15" s="33"/>
      <c r="AB15" s="33"/>
      <c r="AC15" s="33"/>
      <c r="AD15" s="33"/>
      <c r="AE15" s="33"/>
      <c r="AF15" s="33"/>
      <c r="AG15" s="33"/>
      <c r="AH15" s="21">
        <f t="shared" si="1"/>
        <v>0</v>
      </c>
    </row>
    <row r="16" spans="1:34" ht="47.25" customHeight="1" x14ac:dyDescent="0.25">
      <c r="A16" s="54"/>
      <c r="B16" s="28">
        <v>14</v>
      </c>
      <c r="C16" s="57"/>
      <c r="D16" s="29" t="s">
        <v>44</v>
      </c>
      <c r="E16" s="2">
        <v>3036</v>
      </c>
      <c r="F16" s="2" t="s">
        <v>86</v>
      </c>
      <c r="G16" s="30" t="s">
        <v>66</v>
      </c>
      <c r="H16" s="30" t="s">
        <v>45</v>
      </c>
      <c r="I16" s="31">
        <v>74.180000000000007</v>
      </c>
      <c r="J16" s="37">
        <v>10</v>
      </c>
      <c r="K16" s="33"/>
      <c r="L16" s="33"/>
      <c r="M16" s="33"/>
      <c r="N16" s="33"/>
      <c r="O16" s="33"/>
      <c r="P16" s="33"/>
      <c r="Q16" s="33"/>
      <c r="R16" s="33"/>
      <c r="S16" s="33">
        <v>10</v>
      </c>
      <c r="T16" s="33"/>
      <c r="U16" s="33"/>
      <c r="V16" s="38">
        <f t="shared" si="0"/>
        <v>10</v>
      </c>
      <c r="W16" s="33"/>
      <c r="X16" s="33"/>
      <c r="Y16" s="33"/>
      <c r="Z16" s="33"/>
      <c r="AA16" s="33"/>
      <c r="AB16" s="33"/>
      <c r="AC16" s="33"/>
      <c r="AD16" s="33"/>
      <c r="AE16" s="33"/>
      <c r="AF16" s="33"/>
      <c r="AG16" s="33"/>
      <c r="AH16" s="21">
        <f t="shared" si="1"/>
        <v>0</v>
      </c>
    </row>
    <row r="17" spans="1:34" ht="45.75" customHeight="1" x14ac:dyDescent="0.25">
      <c r="A17" s="54"/>
      <c r="B17" s="28">
        <v>15</v>
      </c>
      <c r="C17" s="57"/>
      <c r="D17" s="29" t="s">
        <v>46</v>
      </c>
      <c r="E17" s="2">
        <v>3036</v>
      </c>
      <c r="F17" s="2" t="s">
        <v>87</v>
      </c>
      <c r="G17" s="30" t="s">
        <v>66</v>
      </c>
      <c r="H17" s="30" t="s">
        <v>45</v>
      </c>
      <c r="I17" s="31">
        <v>75.05</v>
      </c>
      <c r="J17" s="37">
        <v>20</v>
      </c>
      <c r="K17" s="33"/>
      <c r="L17" s="33"/>
      <c r="M17" s="33"/>
      <c r="N17" s="33"/>
      <c r="O17" s="33"/>
      <c r="P17" s="33"/>
      <c r="Q17" s="33"/>
      <c r="R17" s="33"/>
      <c r="S17" s="33">
        <v>20</v>
      </c>
      <c r="T17" s="33"/>
      <c r="U17" s="33"/>
      <c r="V17" s="38">
        <f t="shared" si="0"/>
        <v>20</v>
      </c>
      <c r="W17" s="33"/>
      <c r="X17" s="33"/>
      <c r="Y17" s="33"/>
      <c r="Z17" s="33"/>
      <c r="AA17" s="33"/>
      <c r="AB17" s="33"/>
      <c r="AC17" s="33"/>
      <c r="AD17" s="33"/>
      <c r="AE17" s="33"/>
      <c r="AF17" s="33"/>
      <c r="AG17" s="33"/>
      <c r="AH17" s="21">
        <f t="shared" si="1"/>
        <v>0</v>
      </c>
    </row>
    <row r="18" spans="1:34" ht="49.5" customHeight="1" x14ac:dyDescent="0.25">
      <c r="A18" s="54"/>
      <c r="B18" s="28">
        <v>16</v>
      </c>
      <c r="C18" s="57"/>
      <c r="D18" s="29" t="s">
        <v>47</v>
      </c>
      <c r="E18" s="2">
        <v>3036</v>
      </c>
      <c r="F18" s="2" t="s">
        <v>88</v>
      </c>
      <c r="G18" s="30" t="s">
        <v>66</v>
      </c>
      <c r="H18" s="30" t="s">
        <v>45</v>
      </c>
      <c r="I18" s="31">
        <v>75.05</v>
      </c>
      <c r="J18" s="37">
        <v>15</v>
      </c>
      <c r="K18" s="33"/>
      <c r="L18" s="33"/>
      <c r="M18" s="33"/>
      <c r="N18" s="33"/>
      <c r="O18" s="33"/>
      <c r="P18" s="33"/>
      <c r="Q18" s="33"/>
      <c r="R18" s="33"/>
      <c r="S18" s="33">
        <v>15</v>
      </c>
      <c r="T18" s="33"/>
      <c r="U18" s="33"/>
      <c r="V18" s="38">
        <f t="shared" si="0"/>
        <v>15</v>
      </c>
      <c r="W18" s="33"/>
      <c r="X18" s="33"/>
      <c r="Y18" s="33"/>
      <c r="Z18" s="33"/>
      <c r="AA18" s="33"/>
      <c r="AB18" s="33"/>
      <c r="AC18" s="33"/>
      <c r="AD18" s="33"/>
      <c r="AE18" s="33"/>
      <c r="AF18" s="33"/>
      <c r="AG18" s="33"/>
      <c r="AH18" s="21">
        <f t="shared" si="1"/>
        <v>0</v>
      </c>
    </row>
    <row r="19" spans="1:34" ht="39" customHeight="1" x14ac:dyDescent="0.25">
      <c r="A19" s="54"/>
      <c r="B19" s="28">
        <v>17</v>
      </c>
      <c r="C19" s="57"/>
      <c r="D19" s="29" t="s">
        <v>48</v>
      </c>
      <c r="E19" s="2">
        <v>3028</v>
      </c>
      <c r="F19" s="2">
        <v>29530024</v>
      </c>
      <c r="G19" s="30" t="s">
        <v>65</v>
      </c>
      <c r="H19" s="30" t="s">
        <v>43</v>
      </c>
      <c r="I19" s="31">
        <v>42.15</v>
      </c>
      <c r="J19" s="37">
        <v>23</v>
      </c>
      <c r="K19" s="33"/>
      <c r="L19" s="33"/>
      <c r="M19" s="33"/>
      <c r="N19" s="33"/>
      <c r="O19" s="33"/>
      <c r="P19" s="33"/>
      <c r="Q19" s="33"/>
      <c r="R19" s="33"/>
      <c r="S19" s="33">
        <v>3</v>
      </c>
      <c r="T19" s="33"/>
      <c r="U19" s="33"/>
      <c r="V19" s="38">
        <f t="shared" si="0"/>
        <v>3</v>
      </c>
      <c r="W19" s="33"/>
      <c r="X19" s="33"/>
      <c r="Y19" s="33"/>
      <c r="Z19" s="33"/>
      <c r="AA19" s="33"/>
      <c r="AB19" s="33"/>
      <c r="AC19" s="33"/>
      <c r="AD19" s="33"/>
      <c r="AE19" s="33"/>
      <c r="AF19" s="33"/>
      <c r="AG19" s="33"/>
      <c r="AH19" s="21">
        <f t="shared" si="1"/>
        <v>0</v>
      </c>
    </row>
    <row r="20" spans="1:34" ht="25.5" x14ac:dyDescent="0.25">
      <c r="A20" s="54"/>
      <c r="B20" s="28">
        <v>18</v>
      </c>
      <c r="C20" s="57"/>
      <c r="D20" s="29" t="s">
        <v>49</v>
      </c>
      <c r="E20" s="2">
        <v>3028</v>
      </c>
      <c r="F20" s="2" t="s">
        <v>89</v>
      </c>
      <c r="G20" s="30" t="s">
        <v>65</v>
      </c>
      <c r="H20" s="30" t="s">
        <v>43</v>
      </c>
      <c r="I20" s="31">
        <v>9.43</v>
      </c>
      <c r="J20" s="37">
        <v>7</v>
      </c>
      <c r="K20" s="33"/>
      <c r="L20" s="33"/>
      <c r="M20" s="33"/>
      <c r="N20" s="33"/>
      <c r="O20" s="33"/>
      <c r="P20" s="33"/>
      <c r="Q20" s="33"/>
      <c r="R20" s="33"/>
      <c r="S20" s="33">
        <v>1</v>
      </c>
      <c r="T20" s="33">
        <v>6</v>
      </c>
      <c r="U20" s="33"/>
      <c r="V20" s="38">
        <f t="shared" si="0"/>
        <v>7</v>
      </c>
      <c r="W20" s="33"/>
      <c r="X20" s="33"/>
      <c r="Y20" s="33"/>
      <c r="Z20" s="33"/>
      <c r="AA20" s="33"/>
      <c r="AB20" s="33"/>
      <c r="AC20" s="33"/>
      <c r="AD20" s="33"/>
      <c r="AE20" s="33"/>
      <c r="AF20" s="33">
        <v>6</v>
      </c>
      <c r="AG20" s="33"/>
      <c r="AH20" s="21">
        <f t="shared" si="1"/>
        <v>6</v>
      </c>
    </row>
    <row r="21" spans="1:34" ht="25.5" x14ac:dyDescent="0.25">
      <c r="A21" s="54"/>
      <c r="B21" s="28">
        <v>19</v>
      </c>
      <c r="C21" s="57"/>
      <c r="D21" s="29" t="s">
        <v>50</v>
      </c>
      <c r="E21" s="2">
        <v>3028</v>
      </c>
      <c r="F21" s="2" t="s">
        <v>90</v>
      </c>
      <c r="G21" s="30" t="s">
        <v>65</v>
      </c>
      <c r="H21" s="30" t="s">
        <v>43</v>
      </c>
      <c r="I21" s="31">
        <v>15.27</v>
      </c>
      <c r="J21" s="37">
        <v>2</v>
      </c>
      <c r="K21" s="33"/>
      <c r="L21" s="33"/>
      <c r="M21" s="33"/>
      <c r="N21" s="33"/>
      <c r="O21" s="33"/>
      <c r="P21" s="33"/>
      <c r="Q21" s="33"/>
      <c r="R21" s="33"/>
      <c r="S21" s="33"/>
      <c r="T21" s="33"/>
      <c r="U21" s="33">
        <v>2</v>
      </c>
      <c r="V21" s="38">
        <f t="shared" si="0"/>
        <v>2</v>
      </c>
      <c r="W21" s="33"/>
      <c r="X21" s="33"/>
      <c r="Y21" s="33"/>
      <c r="Z21" s="33"/>
      <c r="AA21" s="33"/>
      <c r="AB21" s="33"/>
      <c r="AC21" s="33"/>
      <c r="AD21" s="33"/>
      <c r="AE21" s="33"/>
      <c r="AF21" s="33"/>
      <c r="AG21" s="33">
        <v>2</v>
      </c>
      <c r="AH21" s="21">
        <f t="shared" si="1"/>
        <v>2</v>
      </c>
    </row>
    <row r="22" spans="1:34" ht="15" x14ac:dyDescent="0.25">
      <c r="A22" s="54"/>
      <c r="B22" s="28">
        <v>20</v>
      </c>
      <c r="C22" s="57"/>
      <c r="D22" s="29" t="s">
        <v>51</v>
      </c>
      <c r="E22" s="2">
        <v>3028</v>
      </c>
      <c r="F22" s="2">
        <v>24600010</v>
      </c>
      <c r="G22" s="30" t="s">
        <v>1</v>
      </c>
      <c r="H22" s="30" t="s">
        <v>52</v>
      </c>
      <c r="I22" s="31">
        <v>6.22</v>
      </c>
      <c r="J22" s="37">
        <v>31</v>
      </c>
      <c r="K22" s="33"/>
      <c r="L22" s="33"/>
      <c r="M22" s="33"/>
      <c r="N22" s="33"/>
      <c r="O22" s="33"/>
      <c r="P22" s="33"/>
      <c r="Q22" s="33"/>
      <c r="R22" s="33"/>
      <c r="S22" s="33">
        <v>31</v>
      </c>
      <c r="T22" s="33"/>
      <c r="U22" s="33"/>
      <c r="V22" s="38">
        <f t="shared" si="0"/>
        <v>31</v>
      </c>
      <c r="W22" s="33"/>
      <c r="X22" s="33"/>
      <c r="Y22" s="33"/>
      <c r="Z22" s="33"/>
      <c r="AA22" s="33"/>
      <c r="AB22" s="33"/>
      <c r="AC22" s="33"/>
      <c r="AD22" s="33"/>
      <c r="AE22" s="33"/>
      <c r="AF22" s="33"/>
      <c r="AG22" s="33"/>
      <c r="AH22" s="21">
        <f t="shared" si="1"/>
        <v>0</v>
      </c>
    </row>
    <row r="23" spans="1:34" ht="25.5" x14ac:dyDescent="0.25">
      <c r="A23" s="54"/>
      <c r="B23" s="28">
        <v>21</v>
      </c>
      <c r="C23" s="57"/>
      <c r="D23" s="29" t="s">
        <v>53</v>
      </c>
      <c r="E23" s="2">
        <v>3028</v>
      </c>
      <c r="F23" s="2">
        <v>24600010</v>
      </c>
      <c r="G23" s="30" t="s">
        <v>67</v>
      </c>
      <c r="H23" s="30" t="s">
        <v>54</v>
      </c>
      <c r="I23" s="31">
        <v>6.19</v>
      </c>
      <c r="J23" s="37">
        <v>222</v>
      </c>
      <c r="K23" s="3">
        <v>150</v>
      </c>
      <c r="L23" s="3">
        <v>5</v>
      </c>
      <c r="M23" s="3">
        <v>3</v>
      </c>
      <c r="N23" s="3">
        <v>10</v>
      </c>
      <c r="O23" s="3">
        <v>3</v>
      </c>
      <c r="P23" s="3">
        <v>20</v>
      </c>
      <c r="Q23" s="3"/>
      <c r="R23" s="3"/>
      <c r="S23" s="3">
        <v>1</v>
      </c>
      <c r="T23" s="3">
        <v>30</v>
      </c>
      <c r="U23" s="3"/>
      <c r="V23" s="38">
        <f t="shared" si="0"/>
        <v>222</v>
      </c>
      <c r="W23" s="3"/>
      <c r="X23" s="3"/>
      <c r="Y23" s="3"/>
      <c r="Z23" s="3"/>
      <c r="AA23" s="3"/>
      <c r="AB23" s="3"/>
      <c r="AC23" s="3"/>
      <c r="AD23" s="3"/>
      <c r="AE23" s="3"/>
      <c r="AF23" s="3">
        <v>30</v>
      </c>
      <c r="AG23" s="3"/>
      <c r="AH23" s="21">
        <f t="shared" si="1"/>
        <v>30</v>
      </c>
    </row>
    <row r="24" spans="1:34" ht="25.5" x14ac:dyDescent="0.25">
      <c r="A24" s="54"/>
      <c r="B24" s="28">
        <v>22</v>
      </c>
      <c r="C24" s="57"/>
      <c r="D24" s="29" t="s">
        <v>55</v>
      </c>
      <c r="E24" s="2">
        <v>3028</v>
      </c>
      <c r="F24" s="2">
        <v>24600010</v>
      </c>
      <c r="G24" s="30" t="s">
        <v>1</v>
      </c>
      <c r="H24" s="30" t="s">
        <v>56</v>
      </c>
      <c r="I24" s="31">
        <v>9.43</v>
      </c>
      <c r="J24" s="37">
        <v>32</v>
      </c>
      <c r="K24" s="33"/>
      <c r="L24" s="33"/>
      <c r="M24" s="33"/>
      <c r="N24" s="33"/>
      <c r="O24" s="33"/>
      <c r="P24" s="33"/>
      <c r="Q24" s="33"/>
      <c r="R24" s="33"/>
      <c r="S24" s="33">
        <v>32</v>
      </c>
      <c r="T24" s="33"/>
      <c r="U24" s="33"/>
      <c r="V24" s="38">
        <f t="shared" si="0"/>
        <v>32</v>
      </c>
      <c r="W24" s="33"/>
      <c r="X24" s="33"/>
      <c r="Y24" s="33"/>
      <c r="Z24" s="33"/>
      <c r="AA24" s="33"/>
      <c r="AB24" s="33"/>
      <c r="AC24" s="33"/>
      <c r="AD24" s="33"/>
      <c r="AE24" s="33"/>
      <c r="AF24" s="33"/>
      <c r="AG24" s="33"/>
      <c r="AH24" s="21">
        <f t="shared" si="1"/>
        <v>0</v>
      </c>
    </row>
    <row r="25" spans="1:34" ht="15" x14ac:dyDescent="0.25">
      <c r="A25" s="54"/>
      <c r="B25" s="28">
        <v>23</v>
      </c>
      <c r="C25" s="57"/>
      <c r="D25" s="29" t="s">
        <v>57</v>
      </c>
      <c r="E25" s="2">
        <v>3035</v>
      </c>
      <c r="F25" s="2">
        <v>122483184</v>
      </c>
      <c r="G25" s="30" t="s">
        <v>65</v>
      </c>
      <c r="H25" s="30" t="s">
        <v>43</v>
      </c>
      <c r="I25" s="31">
        <v>28.52</v>
      </c>
      <c r="J25" s="37">
        <v>3</v>
      </c>
      <c r="K25" s="3"/>
      <c r="L25" s="3"/>
      <c r="M25" s="3"/>
      <c r="N25" s="3"/>
      <c r="O25" s="3"/>
      <c r="P25" s="3"/>
      <c r="Q25" s="3"/>
      <c r="R25" s="3">
        <v>3</v>
      </c>
      <c r="S25" s="3"/>
      <c r="T25" s="3"/>
      <c r="U25" s="3"/>
      <c r="V25" s="38">
        <f t="shared" si="0"/>
        <v>3</v>
      </c>
      <c r="W25" s="3"/>
      <c r="X25" s="3"/>
      <c r="Y25" s="3"/>
      <c r="Z25" s="3"/>
      <c r="AA25" s="3"/>
      <c r="AB25" s="3"/>
      <c r="AC25" s="3"/>
      <c r="AD25" s="3">
        <v>3</v>
      </c>
      <c r="AE25" s="3"/>
      <c r="AF25" s="3"/>
      <c r="AG25" s="3"/>
      <c r="AH25" s="21">
        <f t="shared" si="1"/>
        <v>3</v>
      </c>
    </row>
    <row r="26" spans="1:34" ht="15" x14ac:dyDescent="0.25">
      <c r="A26" s="54"/>
      <c r="B26" s="28">
        <v>24</v>
      </c>
      <c r="C26" s="57"/>
      <c r="D26" s="29" t="s">
        <v>58</v>
      </c>
      <c r="E26" s="2">
        <v>3035</v>
      </c>
      <c r="F26" s="2">
        <v>122483183</v>
      </c>
      <c r="G26" s="30" t="s">
        <v>65</v>
      </c>
      <c r="H26" s="30" t="s">
        <v>43</v>
      </c>
      <c r="I26" s="31">
        <v>28.52</v>
      </c>
      <c r="J26" s="37">
        <v>3</v>
      </c>
      <c r="K26" s="3"/>
      <c r="L26" s="3"/>
      <c r="M26" s="3"/>
      <c r="N26" s="3"/>
      <c r="O26" s="3"/>
      <c r="P26" s="3"/>
      <c r="Q26" s="3"/>
      <c r="R26" s="3">
        <v>3</v>
      </c>
      <c r="S26" s="3"/>
      <c r="T26" s="3"/>
      <c r="U26" s="3"/>
      <c r="V26" s="38">
        <f t="shared" si="0"/>
        <v>3</v>
      </c>
      <c r="W26" s="3"/>
      <c r="X26" s="3"/>
      <c r="Y26" s="3"/>
      <c r="Z26" s="3"/>
      <c r="AA26" s="3"/>
      <c r="AB26" s="3"/>
      <c r="AC26" s="3"/>
      <c r="AD26" s="3">
        <v>3</v>
      </c>
      <c r="AE26" s="3"/>
      <c r="AF26" s="3"/>
      <c r="AG26" s="3"/>
      <c r="AH26" s="21">
        <f t="shared" si="1"/>
        <v>3</v>
      </c>
    </row>
    <row r="27" spans="1:34" ht="43.5" customHeight="1" x14ac:dyDescent="0.25">
      <c r="A27" s="54"/>
      <c r="B27" s="28">
        <v>25</v>
      </c>
      <c r="C27" s="57"/>
      <c r="D27" s="29" t="s">
        <v>59</v>
      </c>
      <c r="E27" s="2">
        <v>3023</v>
      </c>
      <c r="F27" s="2">
        <v>24422044</v>
      </c>
      <c r="G27" s="30" t="s">
        <v>65</v>
      </c>
      <c r="H27" s="30" t="s">
        <v>60</v>
      </c>
      <c r="I27" s="31">
        <v>58.21</v>
      </c>
      <c r="J27" s="37">
        <v>12</v>
      </c>
      <c r="K27" s="3"/>
      <c r="L27" s="3"/>
      <c r="M27" s="3">
        <v>1</v>
      </c>
      <c r="N27" s="3"/>
      <c r="O27" s="3"/>
      <c r="P27" s="3"/>
      <c r="Q27" s="3"/>
      <c r="R27" s="3">
        <v>3</v>
      </c>
      <c r="S27" s="3"/>
      <c r="T27" s="3">
        <v>8</v>
      </c>
      <c r="U27" s="3"/>
      <c r="V27" s="38">
        <f t="shared" si="0"/>
        <v>12</v>
      </c>
      <c r="W27" s="3"/>
      <c r="X27" s="3"/>
      <c r="Y27" s="3"/>
      <c r="Z27" s="3"/>
      <c r="AA27" s="3"/>
      <c r="AB27" s="3"/>
      <c r="AC27" s="3"/>
      <c r="AD27" s="3">
        <v>3</v>
      </c>
      <c r="AE27" s="3"/>
      <c r="AF27" s="3">
        <v>8</v>
      </c>
      <c r="AG27" s="3"/>
      <c r="AH27" s="21">
        <f t="shared" si="1"/>
        <v>11</v>
      </c>
    </row>
    <row r="28" spans="1:34" ht="37.5" customHeight="1" x14ac:dyDescent="0.25">
      <c r="A28" s="54"/>
      <c r="B28" s="28">
        <v>26</v>
      </c>
      <c r="C28" s="57"/>
      <c r="D28" s="29" t="s">
        <v>61</v>
      </c>
      <c r="E28" s="2">
        <v>3023</v>
      </c>
      <c r="F28" s="2">
        <v>24422044</v>
      </c>
      <c r="G28" s="30" t="s">
        <v>65</v>
      </c>
      <c r="H28" s="30" t="s">
        <v>60</v>
      </c>
      <c r="I28" s="31">
        <v>58.21</v>
      </c>
      <c r="J28" s="37">
        <v>6</v>
      </c>
      <c r="K28" s="3"/>
      <c r="L28" s="3"/>
      <c r="M28" s="3">
        <v>1</v>
      </c>
      <c r="N28" s="3"/>
      <c r="O28" s="3"/>
      <c r="P28" s="3"/>
      <c r="Q28" s="3"/>
      <c r="R28" s="3">
        <v>3</v>
      </c>
      <c r="S28" s="3"/>
      <c r="T28" s="3">
        <v>2</v>
      </c>
      <c r="U28" s="3"/>
      <c r="V28" s="38">
        <f t="shared" si="0"/>
        <v>6</v>
      </c>
      <c r="W28" s="3"/>
      <c r="X28" s="3"/>
      <c r="Y28" s="3"/>
      <c r="Z28" s="3"/>
      <c r="AA28" s="3"/>
      <c r="AB28" s="3"/>
      <c r="AC28" s="3"/>
      <c r="AD28" s="3">
        <v>3</v>
      </c>
      <c r="AE28" s="3"/>
      <c r="AF28" s="3">
        <v>2</v>
      </c>
      <c r="AG28" s="3"/>
      <c r="AH28" s="21">
        <f t="shared" si="1"/>
        <v>5</v>
      </c>
    </row>
    <row r="29" spans="1:34" ht="41.25" customHeight="1" x14ac:dyDescent="0.25">
      <c r="A29" s="54"/>
      <c r="B29" s="28">
        <v>27</v>
      </c>
      <c r="C29" s="57"/>
      <c r="D29" s="29" t="s">
        <v>62</v>
      </c>
      <c r="E29" s="2">
        <v>3023</v>
      </c>
      <c r="F29" s="2">
        <v>24422044</v>
      </c>
      <c r="G29" s="30" t="s">
        <v>65</v>
      </c>
      <c r="H29" s="30" t="s">
        <v>60</v>
      </c>
      <c r="I29" s="31">
        <v>58.21</v>
      </c>
      <c r="J29" s="37">
        <v>3</v>
      </c>
      <c r="K29" s="3"/>
      <c r="L29" s="3"/>
      <c r="M29" s="3"/>
      <c r="N29" s="3"/>
      <c r="O29" s="3"/>
      <c r="P29" s="3"/>
      <c r="Q29" s="3"/>
      <c r="R29" s="3">
        <v>3</v>
      </c>
      <c r="S29" s="3"/>
      <c r="T29" s="3"/>
      <c r="U29" s="3"/>
      <c r="V29" s="38">
        <f t="shared" si="0"/>
        <v>3</v>
      </c>
      <c r="W29" s="3"/>
      <c r="X29" s="3"/>
      <c r="Y29" s="3"/>
      <c r="Z29" s="3"/>
      <c r="AA29" s="3"/>
      <c r="AB29" s="3"/>
      <c r="AC29" s="3"/>
      <c r="AD29" s="3">
        <v>3</v>
      </c>
      <c r="AE29" s="3"/>
      <c r="AF29" s="3"/>
      <c r="AG29" s="3"/>
      <c r="AH29" s="21">
        <f t="shared" si="1"/>
        <v>3</v>
      </c>
    </row>
    <row r="30" spans="1:34" ht="39" customHeight="1" x14ac:dyDescent="0.25">
      <c r="A30" s="54"/>
      <c r="B30" s="28">
        <v>28</v>
      </c>
      <c r="C30" s="57"/>
      <c r="D30" s="29" t="s">
        <v>63</v>
      </c>
      <c r="E30" s="2">
        <v>3023</v>
      </c>
      <c r="F30" s="2">
        <v>24422044</v>
      </c>
      <c r="G30" s="30" t="s">
        <v>65</v>
      </c>
      <c r="H30" s="30" t="s">
        <v>60</v>
      </c>
      <c r="I30" s="31">
        <v>58.21</v>
      </c>
      <c r="J30" s="37">
        <v>3</v>
      </c>
      <c r="K30" s="3"/>
      <c r="L30" s="3"/>
      <c r="M30" s="3"/>
      <c r="N30" s="3"/>
      <c r="O30" s="3"/>
      <c r="P30" s="3"/>
      <c r="Q30" s="3"/>
      <c r="R30" s="3">
        <v>3</v>
      </c>
      <c r="S30" s="3"/>
      <c r="T30" s="3"/>
      <c r="U30" s="3"/>
      <c r="V30" s="38">
        <f t="shared" si="0"/>
        <v>3</v>
      </c>
      <c r="W30" s="3"/>
      <c r="X30" s="3"/>
      <c r="Y30" s="3"/>
      <c r="Z30" s="3"/>
      <c r="AA30" s="3"/>
      <c r="AB30" s="3"/>
      <c r="AC30" s="3"/>
      <c r="AD30" s="3">
        <v>3</v>
      </c>
      <c r="AE30" s="3"/>
      <c r="AF30" s="3"/>
      <c r="AG30" s="3"/>
      <c r="AH30" s="21">
        <f t="shared" si="1"/>
        <v>3</v>
      </c>
    </row>
    <row r="31" spans="1:34" ht="25.5" x14ac:dyDescent="0.25">
      <c r="A31" s="55"/>
      <c r="B31" s="28">
        <v>29</v>
      </c>
      <c r="C31" s="58"/>
      <c r="D31" s="29" t="s">
        <v>64</v>
      </c>
      <c r="E31" s="2">
        <v>3023</v>
      </c>
      <c r="F31" s="2">
        <v>24422044</v>
      </c>
      <c r="G31" s="30" t="s">
        <v>65</v>
      </c>
      <c r="H31" s="30" t="s">
        <v>60</v>
      </c>
      <c r="I31" s="31">
        <v>58.21</v>
      </c>
      <c r="J31" s="37">
        <v>5</v>
      </c>
      <c r="K31" s="3"/>
      <c r="L31" s="3"/>
      <c r="M31" s="3"/>
      <c r="N31" s="3"/>
      <c r="O31" s="3"/>
      <c r="P31" s="3"/>
      <c r="Q31" s="3"/>
      <c r="R31" s="3">
        <v>3</v>
      </c>
      <c r="S31" s="3"/>
      <c r="T31" s="3">
        <v>2</v>
      </c>
      <c r="U31" s="3"/>
      <c r="V31" s="38">
        <f t="shared" si="0"/>
        <v>5</v>
      </c>
      <c r="W31" s="3"/>
      <c r="X31" s="3"/>
      <c r="Y31" s="3"/>
      <c r="Z31" s="3"/>
      <c r="AA31" s="3"/>
      <c r="AB31" s="3"/>
      <c r="AC31" s="3"/>
      <c r="AD31" s="3">
        <v>3</v>
      </c>
      <c r="AE31" s="3"/>
      <c r="AF31" s="3">
        <v>2</v>
      </c>
      <c r="AG31" s="3"/>
      <c r="AH31" s="21">
        <f t="shared" si="1"/>
        <v>5</v>
      </c>
    </row>
    <row r="32" spans="1:34" ht="153" x14ac:dyDescent="0.25">
      <c r="A32" s="53">
        <v>2</v>
      </c>
      <c r="B32" s="28">
        <v>30</v>
      </c>
      <c r="C32" s="56" t="s">
        <v>20</v>
      </c>
      <c r="D32" s="29" t="s">
        <v>68</v>
      </c>
      <c r="E32" s="2">
        <v>3028</v>
      </c>
      <c r="F32" s="2" t="s">
        <v>93</v>
      </c>
      <c r="G32" s="30" t="s">
        <v>69</v>
      </c>
      <c r="H32" s="30" t="s">
        <v>70</v>
      </c>
      <c r="I32" s="31">
        <v>23.07</v>
      </c>
      <c r="J32" s="37">
        <v>750</v>
      </c>
      <c r="K32" s="3">
        <v>495</v>
      </c>
      <c r="L32" s="3">
        <v>50</v>
      </c>
      <c r="M32" s="3"/>
      <c r="N32" s="3">
        <v>200</v>
      </c>
      <c r="O32" s="3" t="s">
        <v>109</v>
      </c>
      <c r="P32" s="3" t="s">
        <v>109</v>
      </c>
      <c r="Q32" s="3"/>
      <c r="R32" s="3"/>
      <c r="S32" s="3">
        <v>4</v>
      </c>
      <c r="T32" s="3">
        <v>1</v>
      </c>
      <c r="U32" s="3"/>
      <c r="V32" s="39">
        <f t="shared" si="0"/>
        <v>750</v>
      </c>
      <c r="W32" s="3">
        <v>200</v>
      </c>
      <c r="X32" s="3">
        <v>2</v>
      </c>
      <c r="Y32" s="3"/>
      <c r="Z32" s="3"/>
      <c r="AA32" s="3"/>
      <c r="AB32" s="3"/>
      <c r="AC32" s="3"/>
      <c r="AD32" s="3"/>
      <c r="AE32" s="3"/>
      <c r="AF32" s="3">
        <v>1</v>
      </c>
      <c r="AG32" s="3"/>
      <c r="AH32" s="36">
        <f t="shared" si="1"/>
        <v>203</v>
      </c>
    </row>
    <row r="33" spans="1:34" ht="252" customHeight="1" x14ac:dyDescent="0.25">
      <c r="A33" s="54"/>
      <c r="B33" s="28">
        <v>31</v>
      </c>
      <c r="C33" s="57"/>
      <c r="D33" s="29" t="s">
        <v>71</v>
      </c>
      <c r="E33" s="2" t="s">
        <v>91</v>
      </c>
      <c r="F33" s="2">
        <v>4537017</v>
      </c>
      <c r="G33" s="30" t="s">
        <v>1</v>
      </c>
      <c r="H33" s="30" t="s">
        <v>72</v>
      </c>
      <c r="I33" s="31">
        <v>3.57</v>
      </c>
      <c r="J33" s="37">
        <v>2000</v>
      </c>
      <c r="K33" s="3">
        <v>1800</v>
      </c>
      <c r="L33" s="3">
        <v>20</v>
      </c>
      <c r="M33" s="3">
        <v>10</v>
      </c>
      <c r="N33" s="3">
        <v>30</v>
      </c>
      <c r="O33" s="3" t="s">
        <v>109</v>
      </c>
      <c r="P33" s="3" t="s">
        <v>109</v>
      </c>
      <c r="Q33" s="3">
        <v>50</v>
      </c>
      <c r="R33" s="3"/>
      <c r="S33" s="33">
        <v>86</v>
      </c>
      <c r="T33" s="33">
        <v>4</v>
      </c>
      <c r="U33" s="3"/>
      <c r="V33" s="38">
        <f t="shared" si="0"/>
        <v>2000</v>
      </c>
      <c r="W33" s="3">
        <v>1500</v>
      </c>
      <c r="X33" s="3">
        <v>20</v>
      </c>
      <c r="Y33" s="3"/>
      <c r="Z33" s="3"/>
      <c r="AA33" s="3"/>
      <c r="AB33" s="3"/>
      <c r="AC33" s="3"/>
      <c r="AD33" s="3"/>
      <c r="AE33" s="33"/>
      <c r="AF33" s="33">
        <v>4</v>
      </c>
      <c r="AG33" s="3"/>
      <c r="AH33" s="21">
        <f t="shared" si="1"/>
        <v>1524</v>
      </c>
    </row>
    <row r="34" spans="1:34" ht="282" customHeight="1" x14ac:dyDescent="0.25">
      <c r="A34" s="54"/>
      <c r="B34" s="28">
        <v>32</v>
      </c>
      <c r="C34" s="57"/>
      <c r="D34" s="29" t="s">
        <v>73</v>
      </c>
      <c r="E34" s="2" t="s">
        <v>95</v>
      </c>
      <c r="F34" s="2">
        <v>9660137</v>
      </c>
      <c r="G34" s="30" t="s">
        <v>74</v>
      </c>
      <c r="H34" s="30" t="s">
        <v>70</v>
      </c>
      <c r="I34" s="31">
        <v>7.7</v>
      </c>
      <c r="J34" s="37">
        <v>300</v>
      </c>
      <c r="K34" s="33">
        <v>298</v>
      </c>
      <c r="L34" s="33"/>
      <c r="M34" s="33"/>
      <c r="N34" s="33"/>
      <c r="O34" s="33"/>
      <c r="P34" s="33"/>
      <c r="Q34" s="33"/>
      <c r="R34" s="33"/>
      <c r="S34" s="33">
        <v>2</v>
      </c>
      <c r="T34" s="33"/>
      <c r="U34" s="33"/>
      <c r="V34" s="38">
        <f t="shared" si="0"/>
        <v>300</v>
      </c>
      <c r="W34" s="33"/>
      <c r="X34" s="33"/>
      <c r="Y34" s="33"/>
      <c r="Z34" s="33"/>
      <c r="AA34" s="33"/>
      <c r="AB34" s="33"/>
      <c r="AC34" s="33"/>
      <c r="AD34" s="33"/>
      <c r="AE34" s="33"/>
      <c r="AF34" s="33"/>
      <c r="AG34" s="33"/>
      <c r="AH34" s="21">
        <f t="shared" si="1"/>
        <v>0</v>
      </c>
    </row>
    <row r="35" spans="1:34" ht="278.25" customHeight="1" x14ac:dyDescent="0.25">
      <c r="A35" s="54"/>
      <c r="B35" s="28">
        <v>33</v>
      </c>
      <c r="C35" s="57"/>
      <c r="D35" s="29" t="s">
        <v>75</v>
      </c>
      <c r="E35" s="2" t="s">
        <v>95</v>
      </c>
      <c r="F35" s="2">
        <v>9660137</v>
      </c>
      <c r="G35" s="30" t="s">
        <v>76</v>
      </c>
      <c r="H35" s="30" t="s">
        <v>70</v>
      </c>
      <c r="I35" s="31">
        <v>7.7</v>
      </c>
      <c r="J35" s="37">
        <v>500</v>
      </c>
      <c r="K35" s="34">
        <v>500</v>
      </c>
      <c r="L35" s="34"/>
      <c r="M35" s="34"/>
      <c r="N35" s="33"/>
      <c r="O35" s="34"/>
      <c r="P35" s="34"/>
      <c r="Q35" s="34"/>
      <c r="R35" s="34"/>
      <c r="S35" s="34"/>
      <c r="T35" s="34"/>
      <c r="U35" s="34"/>
      <c r="V35" s="38">
        <f t="shared" si="0"/>
        <v>500</v>
      </c>
      <c r="W35" s="34"/>
      <c r="X35" s="34"/>
      <c r="Y35" s="34"/>
      <c r="Z35" s="33"/>
      <c r="AA35" s="34"/>
      <c r="AB35" s="34"/>
      <c r="AC35" s="34"/>
      <c r="AD35" s="34"/>
      <c r="AE35" s="34"/>
      <c r="AF35" s="34"/>
      <c r="AG35" s="34"/>
      <c r="AH35" s="21">
        <f t="shared" si="1"/>
        <v>0</v>
      </c>
    </row>
    <row r="36" spans="1:34" ht="278.25" customHeight="1" x14ac:dyDescent="0.25">
      <c r="A36" s="54"/>
      <c r="B36" s="28">
        <v>34</v>
      </c>
      <c r="C36" s="57"/>
      <c r="D36" s="29" t="s">
        <v>77</v>
      </c>
      <c r="E36" s="2" t="s">
        <v>95</v>
      </c>
      <c r="F36" s="2">
        <v>9660137</v>
      </c>
      <c r="G36" s="30" t="s">
        <v>78</v>
      </c>
      <c r="H36" s="30" t="s">
        <v>70</v>
      </c>
      <c r="I36" s="31">
        <v>7.7</v>
      </c>
      <c r="J36" s="37">
        <v>600</v>
      </c>
      <c r="K36" s="34">
        <v>600</v>
      </c>
      <c r="L36" s="34"/>
      <c r="M36" s="34"/>
      <c r="N36" s="33"/>
      <c r="O36" s="34"/>
      <c r="P36" s="34"/>
      <c r="Q36" s="34"/>
      <c r="R36" s="34"/>
      <c r="S36" s="34"/>
      <c r="T36" s="34"/>
      <c r="U36" s="34"/>
      <c r="V36" s="38">
        <f t="shared" si="0"/>
        <v>600</v>
      </c>
      <c r="W36" s="34"/>
      <c r="X36" s="34"/>
      <c r="Y36" s="34"/>
      <c r="Z36" s="33"/>
      <c r="AA36" s="34"/>
      <c r="AB36" s="34"/>
      <c r="AC36" s="34"/>
      <c r="AD36" s="34"/>
      <c r="AE36" s="34"/>
      <c r="AF36" s="34"/>
      <c r="AG36" s="34"/>
      <c r="AH36" s="21">
        <f t="shared" si="1"/>
        <v>0</v>
      </c>
    </row>
    <row r="37" spans="1:34" ht="139.5" customHeight="1" x14ac:dyDescent="0.25">
      <c r="A37" s="54"/>
      <c r="B37" s="28">
        <v>35</v>
      </c>
      <c r="C37" s="57"/>
      <c r="D37" s="29" t="s">
        <v>79</v>
      </c>
      <c r="E37" s="2" t="s">
        <v>95</v>
      </c>
      <c r="F37" s="2" t="s">
        <v>94</v>
      </c>
      <c r="G37" s="30" t="s">
        <v>80</v>
      </c>
      <c r="H37" s="30" t="s">
        <v>70</v>
      </c>
      <c r="I37" s="31">
        <v>18.940000000000001</v>
      </c>
      <c r="J37" s="37">
        <v>15</v>
      </c>
      <c r="K37" s="34">
        <v>12</v>
      </c>
      <c r="L37" s="34"/>
      <c r="M37" s="34"/>
      <c r="N37" s="3">
        <v>2</v>
      </c>
      <c r="O37" s="34"/>
      <c r="P37" s="34"/>
      <c r="Q37" s="34"/>
      <c r="R37" s="34"/>
      <c r="S37" s="34">
        <v>1</v>
      </c>
      <c r="T37" s="34"/>
      <c r="U37" s="34"/>
      <c r="V37" s="39">
        <f t="shared" si="0"/>
        <v>15</v>
      </c>
      <c r="W37" s="34"/>
      <c r="X37" s="34"/>
      <c r="Y37" s="34"/>
      <c r="Z37" s="3"/>
      <c r="AA37" s="34"/>
      <c r="AB37" s="34"/>
      <c r="AC37" s="34"/>
      <c r="AD37" s="34"/>
      <c r="AE37" s="34"/>
      <c r="AF37" s="34"/>
      <c r="AG37" s="34"/>
      <c r="AH37" s="36">
        <f t="shared" si="1"/>
        <v>0</v>
      </c>
    </row>
    <row r="38" spans="1:34" ht="63.75" x14ac:dyDescent="0.25">
      <c r="A38" s="55"/>
      <c r="B38" s="28">
        <v>36</v>
      </c>
      <c r="C38" s="58"/>
      <c r="D38" s="29" t="s">
        <v>81</v>
      </c>
      <c r="E38" s="2" t="s">
        <v>95</v>
      </c>
      <c r="F38" s="2">
        <v>30023004</v>
      </c>
      <c r="G38" s="30" t="s">
        <v>82</v>
      </c>
      <c r="H38" s="30" t="s">
        <v>70</v>
      </c>
      <c r="I38" s="31">
        <v>18.04</v>
      </c>
      <c r="J38" s="37">
        <v>80</v>
      </c>
      <c r="K38" s="3">
        <v>76</v>
      </c>
      <c r="L38" s="3">
        <v>2</v>
      </c>
      <c r="M38" s="3"/>
      <c r="N38" s="3" t="s">
        <v>109</v>
      </c>
      <c r="O38" s="3" t="s">
        <v>109</v>
      </c>
      <c r="P38" s="3" t="s">
        <v>109</v>
      </c>
      <c r="Q38" s="3"/>
      <c r="R38" s="3"/>
      <c r="S38" s="3">
        <v>2</v>
      </c>
      <c r="T38" s="3"/>
      <c r="U38" s="3"/>
      <c r="V38" s="39">
        <f t="shared" si="0"/>
        <v>80</v>
      </c>
      <c r="W38" s="3"/>
      <c r="X38" s="3"/>
      <c r="Y38" s="3"/>
      <c r="Z38" s="3"/>
      <c r="AA38" s="3"/>
      <c r="AB38" s="3"/>
      <c r="AC38" s="3"/>
      <c r="AD38" s="3"/>
      <c r="AE38" s="3"/>
      <c r="AF38" s="3"/>
      <c r="AG38" s="3"/>
      <c r="AH38" s="36">
        <f t="shared" si="1"/>
        <v>0</v>
      </c>
    </row>
  </sheetData>
  <autoFilter ref="C2:C19" xr:uid="{00000000-0009-0000-0000-000000000000}"/>
  <mergeCells count="9">
    <mergeCell ref="A32:A38"/>
    <mergeCell ref="C32:C38"/>
    <mergeCell ref="K1:U1"/>
    <mergeCell ref="W1:AG1"/>
    <mergeCell ref="AH1:AH2"/>
    <mergeCell ref="V1:V2"/>
    <mergeCell ref="A1:J1"/>
    <mergeCell ref="A3:A31"/>
    <mergeCell ref="C3:C31"/>
  </mergeCells>
  <conditionalFormatting sqref="K3:S13 K15:T38">
    <cfRule type="cellIs" dxfId="27" priority="41" operator="greaterThan">
      <formula>0</formula>
    </cfRule>
    <cfRule type="cellIs" dxfId="26" priority="42" operator="greaterThan">
      <formula>0</formula>
    </cfRule>
  </conditionalFormatting>
  <conditionalFormatting sqref="T3:T13">
    <cfRule type="cellIs" dxfId="25" priority="39" operator="greaterThan">
      <formula>0</formula>
    </cfRule>
    <cfRule type="cellIs" dxfId="24" priority="40" operator="greaterThan">
      <formula>0</formula>
    </cfRule>
  </conditionalFormatting>
  <conditionalFormatting sqref="K14:S14">
    <cfRule type="cellIs" dxfId="23" priority="37" operator="greaterThan">
      <formula>0</formula>
    </cfRule>
    <cfRule type="cellIs" dxfId="22" priority="38" operator="greaterThan">
      <formula>0</formula>
    </cfRule>
  </conditionalFormatting>
  <conditionalFormatting sqref="T14">
    <cfRule type="cellIs" dxfId="21" priority="35" operator="greaterThan">
      <formula>0</formula>
    </cfRule>
    <cfRule type="cellIs" dxfId="20" priority="36" operator="greaterThan">
      <formula>0</formula>
    </cfRule>
  </conditionalFormatting>
  <conditionalFormatting sqref="U15:U38">
    <cfRule type="cellIs" dxfId="19" priority="33" operator="greaterThan">
      <formula>0</formula>
    </cfRule>
    <cfRule type="cellIs" dxfId="18" priority="34" operator="greaterThan">
      <formula>0</formula>
    </cfRule>
  </conditionalFormatting>
  <conditionalFormatting sqref="U3:U13">
    <cfRule type="cellIs" dxfId="17" priority="31" operator="greaterThan">
      <formula>0</formula>
    </cfRule>
    <cfRule type="cellIs" dxfId="16" priority="32" operator="greaterThan">
      <formula>0</formula>
    </cfRule>
  </conditionalFormatting>
  <conditionalFormatting sqref="U14">
    <cfRule type="cellIs" dxfId="15" priority="29" operator="greaterThan">
      <formula>0</formula>
    </cfRule>
    <cfRule type="cellIs" dxfId="14" priority="30" operator="greaterThan">
      <formula>0</formula>
    </cfRule>
  </conditionalFormatting>
  <conditionalFormatting sqref="W3:AE13 W15:AF38">
    <cfRule type="cellIs" dxfId="13" priority="27" operator="greaterThan">
      <formula>0</formula>
    </cfRule>
    <cfRule type="cellIs" dxfId="12" priority="28" operator="greaterThan">
      <formula>0</formula>
    </cfRule>
  </conditionalFormatting>
  <conditionalFormatting sqref="AF3:AF13">
    <cfRule type="cellIs" dxfId="11" priority="25" operator="greaterThan">
      <formula>0</formula>
    </cfRule>
    <cfRule type="cellIs" dxfId="10" priority="26" operator="greaterThan">
      <formula>0</formula>
    </cfRule>
  </conditionalFormatting>
  <conditionalFormatting sqref="W14:AE14">
    <cfRule type="cellIs" dxfId="9" priority="23" operator="greaterThan">
      <formula>0</formula>
    </cfRule>
    <cfRule type="cellIs" dxfId="8" priority="24" operator="greaterThan">
      <formula>0</formula>
    </cfRule>
  </conditionalFormatting>
  <conditionalFormatting sqref="AF14">
    <cfRule type="cellIs" dxfId="7" priority="21" operator="greaterThan">
      <formula>0</formula>
    </cfRule>
    <cfRule type="cellIs" dxfId="6" priority="22" operator="greaterThan">
      <formula>0</formula>
    </cfRule>
  </conditionalFormatting>
  <conditionalFormatting sqref="AG15:AG38">
    <cfRule type="cellIs" dxfId="5" priority="19" operator="greaterThan">
      <formula>0</formula>
    </cfRule>
    <cfRule type="cellIs" dxfId="4" priority="20" operator="greaterThan">
      <formula>0</formula>
    </cfRule>
  </conditionalFormatting>
  <conditionalFormatting sqref="AG3:AG13">
    <cfRule type="cellIs" dxfId="3" priority="17" operator="greaterThan">
      <formula>0</formula>
    </cfRule>
    <cfRule type="cellIs" dxfId="2" priority="18" operator="greaterThan">
      <formula>0</formula>
    </cfRule>
  </conditionalFormatting>
  <conditionalFormatting sqref="AG14">
    <cfRule type="cellIs" dxfId="1" priority="15" operator="greaterThan">
      <formula>0</formula>
    </cfRule>
    <cfRule type="cellIs" dxfId="0" priority="16" operator="greaterThan">
      <formula>0</formula>
    </cfRule>
  </conditionalFormatting>
  <pageMargins left="0.7" right="0.7" top="0.75" bottom="0.75" header="0.3" footer="0.3"/>
  <pageSetup paperSize="9" scale="53"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CEO</vt:lpstr>
      <vt:lpstr>Saldo solicitantes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2022-01-24T21:02:57Z</dcterms:modified>
</cp:coreProperties>
</file>