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200.19.96.5\cont\REGISTRO DE PREÇOS\CONTROLE SALDOS ATAS SRP\"/>
    </mc:Choice>
  </mc:AlternateContent>
  <xr:revisionPtr revIDLastSave="0" documentId="13_ncr:1_{B5B547B1-191E-44B5-A6A5-71416AE77D8E}" xr6:coauthVersionLast="36" xr6:coauthVersionMax="36" xr10:uidLastSave="{00000000-0000-0000-0000-000000000000}"/>
  <bookViews>
    <workbookView xWindow="0" yWindow="0" windowWidth="20490" windowHeight="6945" tabRatio="724" xr2:uid="{00000000-000D-0000-FFFF-FFFF00000000}"/>
  </bookViews>
  <sheets>
    <sheet name="CEO" sheetId="88" r:id="rId1"/>
  </sheets>
  <definedNames>
    <definedName name="diasuteis" localSheetId="0">#REF!</definedName>
    <definedName name="diasuteis">#REF!</definedName>
    <definedName name="Ferias" localSheetId="0">#REF!</definedName>
    <definedName name="Ferias">#REF!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N14" i="88" l="1"/>
  <c r="M23" i="88" l="1"/>
  <c r="M15" i="88"/>
  <c r="M16" i="88"/>
  <c r="M17" i="88"/>
  <c r="M18" i="88"/>
  <c r="M19" i="88"/>
  <c r="M20" i="88"/>
  <c r="M21" i="88"/>
  <c r="M22" i="88"/>
  <c r="M14" i="88"/>
  <c r="L23" i="88" l="1"/>
  <c r="L15" i="88"/>
  <c r="L16" i="88"/>
  <c r="L17" i="88"/>
  <c r="L18" i="88"/>
  <c r="L19" i="88"/>
  <c r="L20" i="88"/>
  <c r="L21" i="88"/>
  <c r="L22" i="88"/>
  <c r="L14" i="88"/>
  <c r="J13" i="88" l="1"/>
  <c r="K13" i="88" s="1"/>
  <c r="J5" i="88" l="1"/>
  <c r="J6" i="88"/>
  <c r="J7" i="88"/>
  <c r="J8" i="88"/>
  <c r="J9" i="88"/>
  <c r="J10" i="88"/>
  <c r="J11" i="88"/>
  <c r="J12" i="88"/>
  <c r="J4" i="88"/>
  <c r="K6" i="88" l="1"/>
  <c r="K8" i="88"/>
  <c r="K12" i="88" l="1"/>
  <c r="K11" i="88"/>
  <c r="K10" i="88"/>
  <c r="K9" i="88"/>
  <c r="K7" i="88"/>
  <c r="K5" i="88" l="1"/>
  <c r="K4" i="88"/>
</calcChain>
</file>

<file path=xl/sharedStrings.xml><?xml version="1.0" encoding="utf-8"?>
<sst xmlns="http://schemas.openxmlformats.org/spreadsheetml/2006/main" count="77" uniqueCount="41">
  <si>
    <t>Saldo / Automático</t>
  </si>
  <si>
    <t>LOTE</t>
  </si>
  <si>
    <t>FORNECEDOR</t>
  </si>
  <si>
    <t>ITEM</t>
  </si>
  <si>
    <t>Preço UNITÁRIO (R$)</t>
  </si>
  <si>
    <t>UNIDADE</t>
  </si>
  <si>
    <t>ALERTA</t>
  </si>
  <si>
    <t>Qtde LICITADA</t>
  </si>
  <si>
    <t>ELEMENTO</t>
  </si>
  <si>
    <t>CENTRO PARTICIPANTE: CEO</t>
  </si>
  <si>
    <t>OBJETO: Aquisição de Gêneros Alimentícios CEO/UDESC</t>
  </si>
  <si>
    <t>Água mineral, potável, natural, sem gás, com validade mínima de 3 (três) meses a cada fornecimento, envasada em garrafão de 20 litros PET (politereftalato de etileno), com cessão gratuita (comodato) de garrafões em quantidade suficiente para abastecimento e reposição, com vida útil máxima de 3 anos, lacrados, dentro dos padrões estabelecidos pelo Departamento Nacional de Produção Mineral - DPNPM e de acordo com a Portaria nº 470/1999, RDCs nºs 274 e 275 de 2005, RDC 23/2000 e RDC 27/2010, da ANVISA-MS. Rotulo com carimbo de aprovação ou número do processo do DNPM, contendo, no mínimo, nome da fonte e da empresa envasadora, seu CNPJ, Município, Estado, número do lote, composição química, características físico-químicas, nome do laboratório, número e data da análise da água, volume, data de envasamento, validade e a expressão "Não contem glúten" com impressão indelével, devendo obedecer a Portaria 387/2008 DNPM, especificações da ANVISA (Resolução nº 105/99 e suas atualizações), e normas da ABNT NMR 14222, 14328 e 14638. Código: 00142-2 015 - Grupo-classe: 1903). ENTREGA CHAPECÓ.</t>
  </si>
  <si>
    <t>339030.07</t>
  </si>
  <si>
    <t>MARCA</t>
  </si>
  <si>
    <t>Bolachas salgadas com gergelim, pacote com no mínimo 360 gramas, e no mínimo duas embalagens individualizadas. Validade mínima de 06 meses a cada fornecimento.</t>
  </si>
  <si>
    <t>Pacote</t>
  </si>
  <si>
    <t>...../...../.....</t>
  </si>
  <si>
    <t>Açúcar refinado, embalagem de 1Kg</t>
  </si>
  <si>
    <t>Bolacha recheada, sabor chocolate, pacote com no mínimo 120 gramas. Validade mínima de 06 meses cada fornecimento.</t>
  </si>
  <si>
    <t>Bolacha recheada, sabor morango, pacote com no mínimo 120 gramas. Validade mínima de 06 meses cada fornecimento.</t>
  </si>
  <si>
    <t>Água mineral natural, potável, sem gás, envasada em garrafa PET (politereftalato de etileno) descartável com 500ml, lacrados, dentro dos padrões estabelecidos pelo Departamento Nacional de Produção Mineral-DNPM e de acordo com a Portaria nº 470/1999, RDCs nºs 274 e 275 de 2005, RDC 23/2000 e RDC 27/2010, da ANVISA-MS, acondicionadas em fardo com 12 unidades, e com validade mínima de mínima de 6 (seis) meses a cada fornecimento. Rotulagem: Rotulo com carimbo de aprovação ou número do processo do DNPM, contendo, no mínimo, nome da fonte, e da empresa envasadora, seu CNPJ, Município, Estado, número do lote, composição química, características físico - químicas, nome do laboratório, número e data da análise da água, volume, data de envasamento e validade e a expressão "Não contem glúten" com impressão indelével. (Código: 00142-2 003 - Grupo-classe: 1903). ENTREGA CHAPECÓ.</t>
  </si>
  <si>
    <t>PROCESSO: 23928/2021</t>
  </si>
  <si>
    <t xml:space="preserve">OBJETO: Aquisição de gêneros alimentícios, água e gás para a UDESC Oeste - RELANÇAMENTO </t>
  </si>
  <si>
    <t>VIGÊNCIA DA ATA:  24/09/2021 a 23/09/2022</t>
  </si>
  <si>
    <t xml:space="preserve"> AF nº  xx/2021 Qtde. DT</t>
  </si>
  <si>
    <t>Unidade</t>
  </si>
  <si>
    <t>IPUÁ</t>
  </si>
  <si>
    <t>Café, torrado e moído, embalagem de 500g, em pó, tipo Superior.</t>
  </si>
  <si>
    <t>Pacote de 500 gr</t>
  </si>
  <si>
    <t xml:space="preserve">Bolacha tipo wafer, sabor morango, pacote com no mínimo 120 gramas.Validade mínima de 06 meses a cada fornecimento. </t>
  </si>
  <si>
    <t xml:space="preserve">Bolacha tipo wafer, sabor chocolate, pacote com no mínimo 120 gramas. Validade mínima de 06 meses a cada fornecimento. </t>
  </si>
  <si>
    <t>Bolacha salgada, temperada, similar ou igual a marca Club Social, pacote com no mínimo 120 gramas. Validade mínima de 06 meses cada fornecimento.</t>
  </si>
  <si>
    <t>ODEBRECHT</t>
  </si>
  <si>
    <t>ORQUÍDEA</t>
  </si>
  <si>
    <t>VISCONTI</t>
  </si>
  <si>
    <t>C.S</t>
  </si>
  <si>
    <t>CARAVELA</t>
  </si>
  <si>
    <t xml:space="preserve">ECO Hospitalar Ltda - CNPJ: 85.396.182/0001-14
</t>
  </si>
  <si>
    <t xml:space="preserve"> AF nº  1787/2021 - ECO Hospitalar Ltda</t>
  </si>
  <si>
    <t xml:space="preserve"> AF nº  0231/2022 - ECO Hospitalar Ltda</t>
  </si>
  <si>
    <t xml:space="preserve"> AF nº 276 /2022 - ECO Hospitalar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</si>
</sst>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164" fontId="3" fillId="0" borderId="0" applyFill="0" applyBorder="0" applyAlignment="0" applyProtection="0"/>
    <xf numFmtId="165" fontId="3" fillId="0" borderId="0" applyFill="0" applyBorder="0" applyAlignment="0" applyProtection="0"/>
    <xf numFmtId="0" fontId="4" fillId="0" borderId="0" applyNumberForma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6" fillId="5" borderId="1" xfId="0" applyNumberFormat="1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5" fillId="0" borderId="0" xfId="1" applyFont="1" applyAlignment="1">
      <alignment wrapText="1"/>
    </xf>
    <xf numFmtId="0" fontId="5" fillId="0" borderId="0" xfId="1" applyFont="1" applyFill="1" applyAlignment="1">
      <alignment vertical="center" wrapText="1"/>
    </xf>
    <xf numFmtId="3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1" applyNumberFormat="1" applyFont="1" applyFill="1" applyAlignment="1">
      <alignment horizontal="center" vertical="center" wrapText="1"/>
    </xf>
    <xf numFmtId="0" fontId="5" fillId="0" borderId="0" xfId="1" applyFont="1" applyFill="1" applyAlignment="1" applyProtection="1">
      <alignment wrapText="1"/>
      <protection locked="0"/>
    </xf>
    <xf numFmtId="3" fontId="5" fillId="0" borderId="0" xfId="1" applyNumberFormat="1" applyFont="1" applyAlignment="1" applyProtection="1">
      <alignment wrapText="1"/>
      <protection locked="0"/>
    </xf>
    <xf numFmtId="0" fontId="5" fillId="0" borderId="0" xfId="1" applyFont="1" applyAlignment="1" applyProtection="1">
      <alignment wrapText="1"/>
      <protection locked="0"/>
    </xf>
    <xf numFmtId="0" fontId="5" fillId="0" borderId="0" xfId="1" applyFont="1" applyBorder="1" applyAlignment="1">
      <alignment wrapText="1"/>
    </xf>
    <xf numFmtId="0" fontId="5" fillId="0" borderId="0" xfId="0" applyFont="1" applyAlignment="1">
      <alignment wrapText="1"/>
    </xf>
    <xf numFmtId="3" fontId="2" fillId="8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1" applyFont="1" applyFill="1" applyBorder="1" applyAlignment="1">
      <alignment horizontal="center" vertical="center" wrapText="1"/>
    </xf>
    <xf numFmtId="44" fontId="5" fillId="0" borderId="1" xfId="5" applyFont="1" applyFill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3" fontId="2" fillId="8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165" fontId="6" fillId="2" borderId="2" xfId="3" applyFont="1" applyFill="1" applyBorder="1" applyAlignment="1" applyProtection="1">
      <alignment horizontal="center" vertical="center" wrapText="1"/>
    </xf>
    <xf numFmtId="44" fontId="5" fillId="0" borderId="5" xfId="5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9" borderId="1" xfId="0" applyFont="1" applyFill="1" applyBorder="1" applyAlignment="1">
      <alignment horizontal="justify" vertical="center" wrapText="1"/>
    </xf>
    <xf numFmtId="44" fontId="5" fillId="0" borderId="0" xfId="1" applyNumberFormat="1" applyFont="1" applyAlignment="1" applyProtection="1">
      <alignment wrapText="1"/>
      <protection locked="0"/>
    </xf>
    <xf numFmtId="44" fontId="6" fillId="0" borderId="0" xfId="1" applyNumberFormat="1" applyFont="1" applyAlignment="1" applyProtection="1">
      <alignment wrapText="1"/>
      <protection locked="0"/>
    </xf>
    <xf numFmtId="44" fontId="5" fillId="0" borderId="0" xfId="1" applyNumberFormat="1" applyFont="1" applyBorder="1" applyAlignment="1">
      <alignment wrapText="1"/>
    </xf>
    <xf numFmtId="44" fontId="6" fillId="0" borderId="0" xfId="1" applyNumberFormat="1" applyFont="1" applyAlignment="1">
      <alignment wrapText="1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horizontal="left" vertical="center" wrapText="1"/>
    </xf>
    <xf numFmtId="3" fontId="6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5">
    <cellStyle name="Moeda" xfId="5" builtinId="4"/>
    <cellStyle name="Moeda 2" xfId="6" xr:uid="{00000000-0005-0000-0000-000001000000}"/>
    <cellStyle name="Moeda 3" xfId="10" xr:uid="{00000000-0005-0000-0000-000002000000}"/>
    <cellStyle name="Moeda 3 2" xfId="12" xr:uid="{00000000-0005-0000-0000-000003000000}"/>
    <cellStyle name="Moeda 4" xfId="11" xr:uid="{00000000-0005-0000-0000-000004000000}"/>
    <cellStyle name="Moeda 4 2" xfId="14" xr:uid="{00000000-0005-0000-0000-000005000000}"/>
    <cellStyle name="Normal" xfId="0" builtinId="0"/>
    <cellStyle name="Normal 2" xfId="1" xr:uid="{00000000-0005-0000-0000-000007000000}"/>
    <cellStyle name="Normal 3" xfId="9" xr:uid="{00000000-0005-0000-0000-000008000000}"/>
    <cellStyle name="Porcentagem 2" xfId="13" xr:uid="{00000000-0005-0000-0000-000009000000}"/>
    <cellStyle name="Separador de milhares 2" xfId="2" xr:uid="{00000000-0005-0000-0000-00000A000000}"/>
    <cellStyle name="Separador de milhares 2 2" xfId="8" xr:uid="{00000000-0005-0000-0000-00000B000000}"/>
    <cellStyle name="Separador de milhares 2 3" xfId="7" xr:uid="{00000000-0005-0000-0000-00000C000000}"/>
    <cellStyle name="Separador de milhares 3" xfId="3" xr:uid="{00000000-0005-0000-0000-00000D000000}"/>
    <cellStyle name="Título 5" xfId="4" xr:uid="{00000000-0005-0000-0000-00000E000000}"/>
  </cellStyles>
  <dxfs count="4">
    <dxf>
      <font>
        <b/>
        <i val="0"/>
      </font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6"/>
  <sheetViews>
    <sheetView tabSelected="1" zoomScale="80" zoomScaleNormal="80" workbookViewId="0">
      <selection activeCell="N15" sqref="N15"/>
    </sheetView>
  </sheetViews>
  <sheetFormatPr defaultColWidth="9.7109375" defaultRowHeight="15" x14ac:dyDescent="0.25"/>
  <cols>
    <col min="1" max="1" width="18.85546875" style="1" customWidth="1"/>
    <col min="2" max="2" width="9.140625" style="2" customWidth="1"/>
    <col min="3" max="3" width="9.28515625" style="16" bestFit="1" customWidth="1"/>
    <col min="4" max="4" width="52.7109375" style="2" customWidth="1"/>
    <col min="5" max="5" width="15" style="2" customWidth="1"/>
    <col min="6" max="6" width="13.42578125" style="29" customWidth="1"/>
    <col min="7" max="7" width="14.5703125" style="16" customWidth="1"/>
    <col min="8" max="8" width="12.7109375" style="13" customWidth="1"/>
    <col min="9" max="9" width="9.42578125" style="17" customWidth="1"/>
    <col min="10" max="10" width="14.140625" style="3" customWidth="1"/>
    <col min="11" max="11" width="11" style="18" bestFit="1" customWidth="1"/>
    <col min="12" max="12" width="13.28515625" style="19" customWidth="1"/>
    <col min="13" max="14" width="13.28515625" style="20" customWidth="1"/>
    <col min="15" max="17" width="13.28515625" style="12" customWidth="1"/>
    <col min="18" max="18" width="13.28515625" style="21" customWidth="1"/>
    <col min="19" max="23" width="13.28515625" style="12" customWidth="1"/>
    <col min="24" max="16384" width="9.7109375" style="12"/>
  </cols>
  <sheetData>
    <row r="1" spans="1:23" ht="32.25" customHeight="1" x14ac:dyDescent="0.25">
      <c r="A1" s="45" t="s">
        <v>21</v>
      </c>
      <c r="B1" s="45"/>
      <c r="C1" s="45"/>
      <c r="D1" s="45" t="s">
        <v>22</v>
      </c>
      <c r="E1" s="45"/>
      <c r="F1" s="45"/>
      <c r="G1" s="45"/>
      <c r="H1" s="45"/>
      <c r="I1" s="45" t="s">
        <v>23</v>
      </c>
      <c r="J1" s="45"/>
      <c r="K1" s="45"/>
      <c r="L1" s="46" t="s">
        <v>38</v>
      </c>
      <c r="M1" s="46" t="s">
        <v>39</v>
      </c>
      <c r="N1" s="46" t="s">
        <v>40</v>
      </c>
      <c r="O1" s="46" t="s">
        <v>24</v>
      </c>
      <c r="P1" s="46" t="s">
        <v>24</v>
      </c>
      <c r="Q1" s="46" t="s">
        <v>24</v>
      </c>
      <c r="R1" s="46" t="s">
        <v>24</v>
      </c>
      <c r="S1" s="46" t="s">
        <v>24</v>
      </c>
      <c r="T1" s="46" t="s">
        <v>24</v>
      </c>
      <c r="U1" s="46" t="s">
        <v>24</v>
      </c>
      <c r="V1" s="46" t="s">
        <v>24</v>
      </c>
      <c r="W1" s="46" t="s">
        <v>24</v>
      </c>
    </row>
    <row r="2" spans="1:23" ht="29.25" customHeight="1" x14ac:dyDescent="0.25">
      <c r="A2" s="45" t="s">
        <v>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13" customFormat="1" ht="45" x14ac:dyDescent="0.2">
      <c r="A3" s="6" t="s">
        <v>2</v>
      </c>
      <c r="B3" s="6" t="s">
        <v>1</v>
      </c>
      <c r="C3" s="5" t="s">
        <v>3</v>
      </c>
      <c r="D3" s="5" t="s">
        <v>10</v>
      </c>
      <c r="E3" s="5" t="s">
        <v>8</v>
      </c>
      <c r="F3" s="5" t="s">
        <v>13</v>
      </c>
      <c r="G3" s="5" t="s">
        <v>5</v>
      </c>
      <c r="H3" s="32" t="s">
        <v>4</v>
      </c>
      <c r="I3" s="7" t="s">
        <v>7</v>
      </c>
      <c r="J3" s="8" t="s">
        <v>0</v>
      </c>
      <c r="K3" s="6" t="s">
        <v>6</v>
      </c>
      <c r="L3" s="40">
        <v>44516</v>
      </c>
      <c r="M3" s="40">
        <v>44630</v>
      </c>
      <c r="N3" s="40">
        <v>44635</v>
      </c>
      <c r="O3" s="9" t="s">
        <v>16</v>
      </c>
      <c r="P3" s="9" t="s">
        <v>16</v>
      </c>
      <c r="Q3" s="9" t="s">
        <v>16</v>
      </c>
      <c r="R3" s="9" t="s">
        <v>16</v>
      </c>
      <c r="S3" s="9" t="s">
        <v>16</v>
      </c>
      <c r="T3" s="9" t="s">
        <v>16</v>
      </c>
      <c r="U3" s="9" t="s">
        <v>16</v>
      </c>
      <c r="V3" s="9" t="s">
        <v>16</v>
      </c>
      <c r="W3" s="9" t="s">
        <v>16</v>
      </c>
    </row>
    <row r="4" spans="1:23" ht="315" x14ac:dyDescent="0.25">
      <c r="A4" s="42" t="s">
        <v>37</v>
      </c>
      <c r="B4" s="41">
        <v>1</v>
      </c>
      <c r="C4" s="30">
        <v>1</v>
      </c>
      <c r="D4" s="23" t="s">
        <v>11</v>
      </c>
      <c r="E4" s="4" t="s">
        <v>12</v>
      </c>
      <c r="F4" s="4" t="s">
        <v>26</v>
      </c>
      <c r="G4" s="31" t="s">
        <v>25</v>
      </c>
      <c r="H4" s="34">
        <v>14.37</v>
      </c>
      <c r="I4" s="11">
        <v>300</v>
      </c>
      <c r="J4" s="10">
        <f t="shared" ref="J4:J13" si="0">I4-SUM(L4:W4)</f>
        <v>200</v>
      </c>
      <c r="K4" s="14" t="str">
        <f>IF(J4&lt;0,"ATENÇÃO","OK")</f>
        <v>OK</v>
      </c>
      <c r="L4" s="15"/>
      <c r="M4" s="15"/>
      <c r="N4" s="15">
        <v>100</v>
      </c>
      <c r="O4" s="15"/>
      <c r="P4" s="15"/>
      <c r="Q4" s="15"/>
      <c r="R4" s="15"/>
      <c r="S4" s="15"/>
      <c r="T4" s="15"/>
      <c r="U4" s="15"/>
      <c r="V4" s="15"/>
      <c r="W4" s="15"/>
    </row>
    <row r="5" spans="1:23" ht="255" x14ac:dyDescent="0.25">
      <c r="A5" s="43"/>
      <c r="B5" s="41"/>
      <c r="C5" s="30">
        <v>2</v>
      </c>
      <c r="D5" s="35" t="s">
        <v>20</v>
      </c>
      <c r="E5" s="4" t="s">
        <v>12</v>
      </c>
      <c r="F5" s="4" t="s">
        <v>26</v>
      </c>
      <c r="G5" s="24" t="s">
        <v>25</v>
      </c>
      <c r="H5" s="33">
        <v>1.44</v>
      </c>
      <c r="I5" s="11">
        <v>1380</v>
      </c>
      <c r="J5" s="10">
        <f t="shared" si="0"/>
        <v>660</v>
      </c>
      <c r="K5" s="14" t="str">
        <f t="shared" ref="K5:K12" si="1">IF(J5&lt;0,"ATENÇÃO","OK")</f>
        <v>OK</v>
      </c>
      <c r="L5" s="15">
        <v>360</v>
      </c>
      <c r="M5" s="15">
        <v>360</v>
      </c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40.5" customHeight="1" x14ac:dyDescent="0.25">
      <c r="A6" s="43"/>
      <c r="B6" s="47">
        <v>2</v>
      </c>
      <c r="C6" s="30">
        <v>3</v>
      </c>
      <c r="D6" s="26" t="s">
        <v>27</v>
      </c>
      <c r="E6" s="24" t="s">
        <v>12</v>
      </c>
      <c r="F6" s="24" t="s">
        <v>32</v>
      </c>
      <c r="G6" s="24" t="s">
        <v>28</v>
      </c>
      <c r="H6" s="25">
        <v>9.57</v>
      </c>
      <c r="I6" s="11">
        <v>150</v>
      </c>
      <c r="J6" s="10">
        <f t="shared" si="0"/>
        <v>50</v>
      </c>
      <c r="K6" s="14" t="str">
        <f t="shared" ref="K6" si="2">IF(J6&lt;0,"ATENÇÃO","OK")</f>
        <v>OK</v>
      </c>
      <c r="L6" s="15">
        <v>50</v>
      </c>
      <c r="M6" s="15">
        <v>50</v>
      </c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61.5" customHeight="1" x14ac:dyDescent="0.25">
      <c r="A7" s="43"/>
      <c r="B7" s="48"/>
      <c r="C7" s="30">
        <v>4</v>
      </c>
      <c r="D7" s="26" t="s">
        <v>14</v>
      </c>
      <c r="E7" s="24" t="s">
        <v>12</v>
      </c>
      <c r="F7" s="24" t="s">
        <v>33</v>
      </c>
      <c r="G7" s="24" t="s">
        <v>15</v>
      </c>
      <c r="H7" s="25">
        <v>6.99</v>
      </c>
      <c r="I7" s="11">
        <v>50</v>
      </c>
      <c r="J7" s="10">
        <f t="shared" si="0"/>
        <v>40</v>
      </c>
      <c r="K7" s="14" t="str">
        <f t="shared" si="1"/>
        <v>OK</v>
      </c>
      <c r="L7" s="15">
        <v>10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ht="45" x14ac:dyDescent="0.25">
      <c r="A8" s="43"/>
      <c r="B8" s="48"/>
      <c r="C8" s="30">
        <v>5</v>
      </c>
      <c r="D8" s="28" t="s">
        <v>29</v>
      </c>
      <c r="E8" s="24" t="s">
        <v>12</v>
      </c>
      <c r="F8" s="24" t="s">
        <v>33</v>
      </c>
      <c r="G8" s="24" t="s">
        <v>15</v>
      </c>
      <c r="H8" s="25">
        <v>2.62</v>
      </c>
      <c r="I8" s="22">
        <v>200</v>
      </c>
      <c r="J8" s="10">
        <f t="shared" si="0"/>
        <v>150</v>
      </c>
      <c r="K8" s="14" t="str">
        <f t="shared" si="1"/>
        <v>OK</v>
      </c>
      <c r="L8" s="15">
        <v>50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ht="45" x14ac:dyDescent="0.25">
      <c r="A9" s="43"/>
      <c r="B9" s="48"/>
      <c r="C9" s="30">
        <v>6</v>
      </c>
      <c r="D9" s="28" t="s">
        <v>30</v>
      </c>
      <c r="E9" s="24" t="s">
        <v>12</v>
      </c>
      <c r="F9" s="24" t="s">
        <v>33</v>
      </c>
      <c r="G9" s="24" t="s">
        <v>15</v>
      </c>
      <c r="H9" s="25">
        <v>2.62</v>
      </c>
      <c r="I9" s="27">
        <v>200</v>
      </c>
      <c r="J9" s="10">
        <f t="shared" si="0"/>
        <v>150</v>
      </c>
      <c r="K9" s="14" t="str">
        <f t="shared" si="1"/>
        <v>OK</v>
      </c>
      <c r="L9" s="15">
        <v>50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45" x14ac:dyDescent="0.25">
      <c r="A10" s="43"/>
      <c r="B10" s="48"/>
      <c r="C10" s="30">
        <v>7</v>
      </c>
      <c r="D10" s="28" t="s">
        <v>18</v>
      </c>
      <c r="E10" s="24" t="s">
        <v>12</v>
      </c>
      <c r="F10" s="24" t="s">
        <v>34</v>
      </c>
      <c r="G10" s="24" t="s">
        <v>15</v>
      </c>
      <c r="H10" s="25">
        <v>2.21</v>
      </c>
      <c r="I10" s="27">
        <v>200</v>
      </c>
      <c r="J10" s="10">
        <f t="shared" si="0"/>
        <v>150</v>
      </c>
      <c r="K10" s="14" t="str">
        <f t="shared" si="1"/>
        <v>OK</v>
      </c>
      <c r="L10" s="15">
        <v>50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45" x14ac:dyDescent="0.25">
      <c r="A11" s="43"/>
      <c r="B11" s="48"/>
      <c r="C11" s="30">
        <v>8</v>
      </c>
      <c r="D11" s="28" t="s">
        <v>19</v>
      </c>
      <c r="E11" s="24" t="s">
        <v>12</v>
      </c>
      <c r="F11" s="24" t="s">
        <v>34</v>
      </c>
      <c r="G11" s="24" t="s">
        <v>15</v>
      </c>
      <c r="H11" s="25">
        <v>1.89</v>
      </c>
      <c r="I11" s="27">
        <v>200</v>
      </c>
      <c r="J11" s="10">
        <f t="shared" si="0"/>
        <v>150</v>
      </c>
      <c r="K11" s="14" t="str">
        <f t="shared" si="1"/>
        <v>OK</v>
      </c>
      <c r="L11" s="15">
        <v>50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45" x14ac:dyDescent="0.25">
      <c r="A12" s="43"/>
      <c r="B12" s="48"/>
      <c r="C12" s="30">
        <v>9</v>
      </c>
      <c r="D12" s="28" t="s">
        <v>31</v>
      </c>
      <c r="E12" s="24" t="s">
        <v>12</v>
      </c>
      <c r="F12" s="24" t="s">
        <v>35</v>
      </c>
      <c r="G12" s="24" t="s">
        <v>15</v>
      </c>
      <c r="H12" s="25">
        <v>4.5999999999999996</v>
      </c>
      <c r="I12" s="27">
        <v>200</v>
      </c>
      <c r="J12" s="10">
        <f t="shared" si="0"/>
        <v>150</v>
      </c>
      <c r="K12" s="14" t="str">
        <f t="shared" si="1"/>
        <v>OK</v>
      </c>
      <c r="L12" s="15">
        <v>50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x14ac:dyDescent="0.25">
      <c r="A13" s="44"/>
      <c r="B13" s="49"/>
      <c r="C13" s="30">
        <v>10</v>
      </c>
      <c r="D13" s="28" t="s">
        <v>17</v>
      </c>
      <c r="E13" s="24" t="s">
        <v>12</v>
      </c>
      <c r="F13" s="24" t="s">
        <v>36</v>
      </c>
      <c r="G13" s="24" t="s">
        <v>15</v>
      </c>
      <c r="H13" s="25">
        <v>4.2699999999999996</v>
      </c>
      <c r="I13" s="27">
        <v>200</v>
      </c>
      <c r="J13" s="10">
        <f t="shared" si="0"/>
        <v>140</v>
      </c>
      <c r="K13" s="14" t="str">
        <f t="shared" ref="K13" si="3">IF(J13&lt;0,"ATENÇÃO","OK")</f>
        <v>OK</v>
      </c>
      <c r="L13" s="15">
        <v>30</v>
      </c>
      <c r="M13" s="15">
        <v>30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x14ac:dyDescent="0.25">
      <c r="L14" s="36">
        <f>L5*H5</f>
        <v>518.4</v>
      </c>
      <c r="M14" s="38">
        <f>M5*H5</f>
        <v>518.4</v>
      </c>
      <c r="N14" s="20">
        <f>N4*H4</f>
        <v>1437</v>
      </c>
    </row>
    <row r="15" spans="1:23" x14ac:dyDescent="0.25">
      <c r="L15" s="36">
        <f t="shared" ref="L15:L22" si="4">L6*H6</f>
        <v>478.5</v>
      </c>
      <c r="M15" s="38">
        <f t="shared" ref="M15:M22" si="5">M6*H6</f>
        <v>478.5</v>
      </c>
    </row>
    <row r="16" spans="1:23" x14ac:dyDescent="0.25">
      <c r="L16" s="36">
        <f t="shared" si="4"/>
        <v>69.900000000000006</v>
      </c>
      <c r="M16" s="38">
        <f t="shared" si="5"/>
        <v>0</v>
      </c>
    </row>
    <row r="17" spans="5:18" x14ac:dyDescent="0.25">
      <c r="E17" s="18"/>
      <c r="F17" s="19"/>
      <c r="G17" s="19"/>
      <c r="H17" s="19"/>
      <c r="I17" s="19"/>
      <c r="J17" s="20"/>
      <c r="K17" s="20"/>
      <c r="L17" s="36">
        <f t="shared" si="4"/>
        <v>131</v>
      </c>
      <c r="M17" s="38">
        <f t="shared" si="5"/>
        <v>0</v>
      </c>
      <c r="N17" s="12"/>
      <c r="R17" s="12"/>
    </row>
    <row r="18" spans="5:18" x14ac:dyDescent="0.25">
      <c r="E18" s="18"/>
      <c r="F18" s="19"/>
      <c r="G18" s="19"/>
      <c r="H18" s="19"/>
      <c r="I18" s="19"/>
      <c r="J18" s="20"/>
      <c r="K18" s="20"/>
      <c r="L18" s="36">
        <f t="shared" si="4"/>
        <v>131</v>
      </c>
      <c r="M18" s="38">
        <f t="shared" si="5"/>
        <v>0</v>
      </c>
      <c r="N18" s="12"/>
      <c r="R18" s="12"/>
    </row>
    <row r="19" spans="5:18" x14ac:dyDescent="0.25">
      <c r="E19" s="18"/>
      <c r="F19" s="19"/>
      <c r="G19" s="19"/>
      <c r="H19" s="19"/>
      <c r="I19" s="19"/>
      <c r="J19" s="20"/>
      <c r="K19" s="20"/>
      <c r="L19" s="36">
        <f t="shared" si="4"/>
        <v>110.5</v>
      </c>
      <c r="M19" s="38">
        <f t="shared" si="5"/>
        <v>0</v>
      </c>
      <c r="N19" s="12"/>
      <c r="R19" s="12"/>
    </row>
    <row r="20" spans="5:18" x14ac:dyDescent="0.25">
      <c r="E20" s="18"/>
      <c r="F20" s="19"/>
      <c r="G20" s="19"/>
      <c r="H20" s="19"/>
      <c r="I20" s="19"/>
      <c r="J20" s="20"/>
      <c r="K20" s="20"/>
      <c r="L20" s="36">
        <f t="shared" si="4"/>
        <v>94.5</v>
      </c>
      <c r="M20" s="38">
        <f t="shared" si="5"/>
        <v>0</v>
      </c>
      <c r="N20" s="12"/>
      <c r="R20" s="12"/>
    </row>
    <row r="21" spans="5:18" x14ac:dyDescent="0.25">
      <c r="E21" s="18"/>
      <c r="F21" s="19"/>
      <c r="G21" s="19"/>
      <c r="H21" s="19"/>
      <c r="I21" s="19"/>
      <c r="J21" s="20"/>
      <c r="K21" s="20"/>
      <c r="L21" s="36">
        <f t="shared" si="4"/>
        <v>229.99999999999997</v>
      </c>
      <c r="M21" s="38">
        <f t="shared" si="5"/>
        <v>0</v>
      </c>
      <c r="N21" s="12"/>
      <c r="R21" s="12"/>
    </row>
    <row r="22" spans="5:18" x14ac:dyDescent="0.25">
      <c r="E22" s="18"/>
      <c r="F22" s="19"/>
      <c r="G22" s="19"/>
      <c r="H22" s="19"/>
      <c r="I22" s="19"/>
      <c r="J22" s="20"/>
      <c r="K22" s="20"/>
      <c r="L22" s="36">
        <f t="shared" si="4"/>
        <v>128.1</v>
      </c>
      <c r="M22" s="38">
        <f t="shared" si="5"/>
        <v>128.1</v>
      </c>
      <c r="N22" s="12"/>
      <c r="R22" s="12"/>
    </row>
    <row r="23" spans="5:18" x14ac:dyDescent="0.25">
      <c r="E23" s="18"/>
      <c r="F23" s="19"/>
      <c r="G23" s="19"/>
      <c r="H23" s="19"/>
      <c r="I23" s="19"/>
      <c r="J23" s="20"/>
      <c r="K23" s="20"/>
      <c r="L23" s="37">
        <f>SUM(L14:L22)</f>
        <v>1891.8999999999999</v>
      </c>
      <c r="M23" s="39">
        <f>SUM(M14:M22)</f>
        <v>1125</v>
      </c>
      <c r="N23" s="12"/>
      <c r="R23" s="12"/>
    </row>
    <row r="24" spans="5:18" x14ac:dyDescent="0.25">
      <c r="E24" s="18"/>
      <c r="F24" s="19"/>
      <c r="G24" s="19"/>
      <c r="H24" s="19"/>
      <c r="I24" s="19"/>
      <c r="J24" s="20"/>
      <c r="K24" s="20"/>
      <c r="L24" s="36"/>
      <c r="M24" s="12"/>
      <c r="N24" s="12"/>
      <c r="R24" s="12"/>
    </row>
    <row r="25" spans="5:18" x14ac:dyDescent="0.25">
      <c r="E25" s="18"/>
      <c r="F25" s="19"/>
      <c r="G25" s="19"/>
      <c r="H25" s="19"/>
      <c r="I25" s="19"/>
      <c r="J25" s="20"/>
      <c r="K25" s="20"/>
      <c r="L25" s="21"/>
      <c r="M25" s="12"/>
      <c r="N25" s="12"/>
      <c r="R25" s="12"/>
    </row>
    <row r="26" spans="5:18" x14ac:dyDescent="0.25">
      <c r="E26" s="18"/>
      <c r="F26" s="19"/>
      <c r="G26" s="19"/>
      <c r="H26" s="19"/>
      <c r="I26" s="19"/>
      <c r="J26" s="20"/>
      <c r="K26" s="20"/>
      <c r="L26" s="21"/>
      <c r="M26" s="12"/>
      <c r="N26" s="12"/>
      <c r="R26" s="12"/>
    </row>
  </sheetData>
  <mergeCells count="19">
    <mergeCell ref="V1:V2"/>
    <mergeCell ref="W1:W2"/>
    <mergeCell ref="M1:M2"/>
    <mergeCell ref="D1:H1"/>
    <mergeCell ref="I1:K1"/>
    <mergeCell ref="A2:K2"/>
    <mergeCell ref="U1:U2"/>
    <mergeCell ref="O1:O2"/>
    <mergeCell ref="P1:P2"/>
    <mergeCell ref="T1:T2"/>
    <mergeCell ref="S1:S2"/>
    <mergeCell ref="Q1:Q2"/>
    <mergeCell ref="R1:R2"/>
    <mergeCell ref="N1:N2"/>
    <mergeCell ref="B4:B5"/>
    <mergeCell ref="A4:A13"/>
    <mergeCell ref="A1:C1"/>
    <mergeCell ref="L1:L2"/>
    <mergeCell ref="B6:B13"/>
  </mergeCells>
  <conditionalFormatting sqref="L4:W13">
    <cfRule type="cellIs" dxfId="3" priority="44" stopIfTrue="1" operator="greaterThan">
      <formula>0</formula>
    </cfRule>
    <cfRule type="cellIs" dxfId="2" priority="45" stopIfTrue="1" operator="greaterThan">
      <formula>0</formula>
    </cfRule>
    <cfRule type="cellIs" dxfId="1" priority="46" stopIfTrue="1" operator="greaterThan">
      <formula>0</formula>
    </cfRule>
  </conditionalFormatting>
  <conditionalFormatting sqref="L4:W13">
    <cfRule type="cellIs" dxfId="0" priority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CEO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CARLA PANHO</cp:lastModifiedBy>
  <cp:lastPrinted>2019-08-20T18:00:54Z</cp:lastPrinted>
  <dcterms:created xsi:type="dcterms:W3CDTF">2010-06-19T20:43:11Z</dcterms:created>
  <dcterms:modified xsi:type="dcterms:W3CDTF">2022-04-08T21:07:10Z</dcterms:modified>
</cp:coreProperties>
</file>