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1514.2018 SGPE 10904.2018 - Mat de Expediente - SRP VIG 11.02.20\"/>
    </mc:Choice>
  </mc:AlternateContent>
  <workbookProtection workbookAlgorithmName="SHA-512" workbookHashValue="TLyXKrn/k29Qo42LaNTMcjOxBtWkPEYcetxVzritTUKAATIOF2gG+Uxw5woi73iZf1PEqYuUWv3AZm9tNl7ARg==" workbookSaltValue="pRsVEr4SAp/uebYW5Cbt9Q==" workbookSpinCount="100000" lockStructure="1"/>
  <bookViews>
    <workbookView xWindow="0" yWindow="0" windowWidth="20490" windowHeight="7155" tabRatio="857" activeTab="12"/>
  </bookViews>
  <sheets>
    <sheet name="Reitoria" sheetId="75" r:id="rId1"/>
    <sheet name="ESAG" sheetId="131" r:id="rId2"/>
    <sheet name="CEART" sheetId="132" r:id="rId3"/>
    <sheet name="FAED" sheetId="133" r:id="rId4"/>
    <sheet name="CEAD" sheetId="134" r:id="rId5"/>
    <sheet name="CEFID" sheetId="135" r:id="rId6"/>
    <sheet name="CERES" sheetId="136" r:id="rId7"/>
    <sheet name="CESFI" sheetId="137" r:id="rId8"/>
    <sheet name="CAV" sheetId="144" r:id="rId9"/>
    <sheet name="CCT" sheetId="145" r:id="rId10"/>
    <sheet name="CEO" sheetId="146" r:id="rId11"/>
    <sheet name="CEPLAN" sheetId="147" r:id="rId12"/>
    <sheet name="CEAVI" sheetId="148" r:id="rId13"/>
    <sheet name="GESTOR" sheetId="149" r:id="rId14"/>
    <sheet name="Modelo Anexo II IN 002_2014" sheetId="77" r:id="rId15"/>
  </sheets>
  <definedNames>
    <definedName name="diasuteis" localSheetId="8">#REF!</definedName>
    <definedName name="diasuteis" localSheetId="9">#REF!</definedName>
    <definedName name="diasuteis" localSheetId="4">#REF!</definedName>
    <definedName name="diasuteis" localSheetId="2">#REF!</definedName>
    <definedName name="diasuteis" localSheetId="12">#REF!</definedName>
    <definedName name="diasuteis" localSheetId="5">#REF!</definedName>
    <definedName name="diasuteis" localSheetId="10">#REF!</definedName>
    <definedName name="diasuteis" localSheetId="11">#REF!</definedName>
    <definedName name="diasuteis" localSheetId="6">#REF!</definedName>
    <definedName name="diasuteis" localSheetId="7">#REF!</definedName>
    <definedName name="diasuteis" localSheetId="1">#REF!</definedName>
    <definedName name="diasuteis" localSheetId="3">#REF!</definedName>
    <definedName name="diasuteis" localSheetId="13">#REF!</definedName>
    <definedName name="diasuteis" localSheetId="0">#REF!</definedName>
    <definedName name="diasuteis">#REF!</definedName>
    <definedName name="Ferias" localSheetId="8">#REF!</definedName>
    <definedName name="Ferias" localSheetId="9">#REF!</definedName>
    <definedName name="Ferias" localSheetId="12">#REF!</definedName>
    <definedName name="Ferias" localSheetId="5">#REF!</definedName>
    <definedName name="Ferias" localSheetId="10">#REF!</definedName>
    <definedName name="Ferias" localSheetId="11">#REF!</definedName>
    <definedName name="Ferias" localSheetId="7">#REF!</definedName>
    <definedName name="Ferias" localSheetId="1">#REF!</definedName>
    <definedName name="Ferias" localSheetId="3">#REF!</definedName>
    <definedName name="Ferias" localSheetId="13">#REF!</definedName>
    <definedName name="Ferias">#REF!</definedName>
    <definedName name="RD" localSheetId="8">OFFSET(#REF!,(MATCH(SMALL(#REF!,ROW()-10),#REF!,0)-1),0)</definedName>
    <definedName name="RD" localSheetId="9">OFFSET(#REF!,(MATCH(SMALL(#REF!,ROW()-10),#REF!,0)-1),0)</definedName>
    <definedName name="RD" localSheetId="12">OFFSET(#REF!,(MATCH(SMALL(#REF!,ROW()-10),#REF!,0)-1),0)</definedName>
    <definedName name="RD" localSheetId="5">OFFSET(#REF!,(MATCH(SMALL(#REF!,ROW()-10),#REF!,0)-1),0)</definedName>
    <definedName name="RD" localSheetId="10">OFFSET(#REF!,(MATCH(SMALL(#REF!,ROW()-10),#REF!,0)-1),0)</definedName>
    <definedName name="RD" localSheetId="11">OFFSET(#REF!,(MATCH(SMALL(#REF!,ROW()-10),#REF!,0)-1),0)</definedName>
    <definedName name="RD" localSheetId="7">OFFSET(#REF!,(MATCH(SMALL(#REF!,ROW()-10),#REF!,0)-1),0)</definedName>
    <definedName name="RD" localSheetId="1">OFFSET(#REF!,(MATCH(SMALL(#REF!,ROW()-10),#REF!,0)-1),0)</definedName>
    <definedName name="RD" localSheetId="3">OFFSET(#REF!,(MATCH(SMALL(#REF!,ROW()-10),#REF!,0)-1),0)</definedName>
    <definedName name="RD" localSheetId="13">OFFSET(#REF!,(MATCH(SMALL(#REF!,ROW()-10),#REF!,0)-1),0)</definedName>
    <definedName name="RD">OFFSET(#REF!,(MATCH(SMALL(#REF!,ROW()-10),#REF!,0)-1),0)</definedName>
  </definedNames>
  <calcPr calcId="162913"/>
</workbook>
</file>

<file path=xl/calcChain.xml><?xml version="1.0" encoding="utf-8"?>
<calcChain xmlns="http://schemas.openxmlformats.org/spreadsheetml/2006/main">
  <c r="S211" i="75" l="1"/>
  <c r="R211" i="75"/>
  <c r="Q211" i="75"/>
  <c r="P211" i="75"/>
  <c r="O211" i="75"/>
  <c r="N211" i="75"/>
  <c r="N4" i="149" l="1"/>
  <c r="L5" i="75"/>
  <c r="L5" i="148"/>
  <c r="L5" i="147"/>
  <c r="L5" i="146"/>
  <c r="L5" i="145"/>
  <c r="L5" i="144"/>
  <c r="L5" i="137"/>
  <c r="L5" i="136"/>
  <c r="L5" i="135"/>
  <c r="L5" i="134"/>
  <c r="L5" i="133"/>
  <c r="L5" i="132"/>
  <c r="L5" i="131"/>
  <c r="N170" i="149" l="1"/>
  <c r="K214" i="149"/>
  <c r="K213" i="149"/>
  <c r="K212" i="149"/>
  <c r="K4" i="149"/>
  <c r="K5" i="149"/>
  <c r="K6" i="149"/>
  <c r="K7" i="149"/>
  <c r="K8" i="149"/>
  <c r="K9" i="149"/>
  <c r="K10" i="149"/>
  <c r="K11" i="149"/>
  <c r="K12" i="149"/>
  <c r="K13" i="149"/>
  <c r="K14" i="149"/>
  <c r="K15" i="149"/>
  <c r="K16" i="149"/>
  <c r="K17" i="149"/>
  <c r="K18" i="149"/>
  <c r="K19" i="149"/>
  <c r="K20" i="149"/>
  <c r="K21" i="149"/>
  <c r="K22" i="149"/>
  <c r="K23" i="149"/>
  <c r="K24" i="149"/>
  <c r="K25" i="149"/>
  <c r="K26" i="149"/>
  <c r="K27" i="149"/>
  <c r="K28" i="149"/>
  <c r="K29" i="149"/>
  <c r="K30" i="149"/>
  <c r="K31" i="149"/>
  <c r="K32" i="149"/>
  <c r="K33" i="149"/>
  <c r="K34" i="149"/>
  <c r="K35" i="149"/>
  <c r="K36" i="149"/>
  <c r="K37" i="149"/>
  <c r="K38" i="149"/>
  <c r="K39" i="149"/>
  <c r="K40" i="149"/>
  <c r="K41" i="149"/>
  <c r="K42" i="149"/>
  <c r="K43" i="149"/>
  <c r="K44" i="149"/>
  <c r="K45" i="149"/>
  <c r="K46" i="149"/>
  <c r="K47" i="149"/>
  <c r="K48" i="149"/>
  <c r="K49" i="149"/>
  <c r="K50" i="149"/>
  <c r="K51" i="149"/>
  <c r="K52" i="149"/>
  <c r="K53" i="149"/>
  <c r="K54" i="149"/>
  <c r="K55" i="149"/>
  <c r="K56" i="149"/>
  <c r="K57" i="149"/>
  <c r="K58" i="149"/>
  <c r="K59" i="149"/>
  <c r="K60" i="149"/>
  <c r="K61" i="149"/>
  <c r="K62" i="149"/>
  <c r="K63" i="149"/>
  <c r="K64" i="149"/>
  <c r="K65" i="149"/>
  <c r="K66" i="149"/>
  <c r="K67" i="149"/>
  <c r="K68" i="149"/>
  <c r="K69" i="149"/>
  <c r="K70" i="149"/>
  <c r="K71" i="149"/>
  <c r="K72" i="149"/>
  <c r="K73" i="149"/>
  <c r="K74" i="149"/>
  <c r="K75" i="149"/>
  <c r="K76" i="149"/>
  <c r="K77" i="149"/>
  <c r="K78" i="149"/>
  <c r="K79" i="149"/>
  <c r="K80" i="149"/>
  <c r="K81" i="149"/>
  <c r="K82" i="149"/>
  <c r="K83" i="149"/>
  <c r="K84" i="149"/>
  <c r="K85" i="149"/>
  <c r="K86" i="149"/>
  <c r="K87" i="149"/>
  <c r="K88" i="149"/>
  <c r="K89" i="149"/>
  <c r="K90" i="149"/>
  <c r="K91" i="149"/>
  <c r="K92" i="149"/>
  <c r="K93" i="149"/>
  <c r="K94" i="149"/>
  <c r="K95" i="149"/>
  <c r="K96" i="149"/>
  <c r="K97" i="149"/>
  <c r="K98" i="149"/>
  <c r="K99" i="149"/>
  <c r="K100" i="149"/>
  <c r="K101" i="149"/>
  <c r="K102" i="149"/>
  <c r="K103" i="149"/>
  <c r="K104" i="149"/>
  <c r="K105" i="149"/>
  <c r="K106" i="149"/>
  <c r="K107" i="149"/>
  <c r="K108" i="149"/>
  <c r="K109" i="149"/>
  <c r="K110" i="149"/>
  <c r="K111" i="149"/>
  <c r="K112" i="149"/>
  <c r="K113" i="149"/>
  <c r="K114" i="149"/>
  <c r="K115" i="149"/>
  <c r="K116" i="149"/>
  <c r="K117" i="149"/>
  <c r="K118" i="149"/>
  <c r="K119" i="149"/>
  <c r="K120" i="149"/>
  <c r="K121" i="149"/>
  <c r="K122" i="149"/>
  <c r="K123" i="149"/>
  <c r="K124" i="149"/>
  <c r="K125" i="149"/>
  <c r="K126" i="149"/>
  <c r="K127" i="149"/>
  <c r="K128" i="149"/>
  <c r="K129" i="149"/>
  <c r="K130" i="149"/>
  <c r="K131" i="149"/>
  <c r="K132" i="149"/>
  <c r="K133" i="149"/>
  <c r="K134" i="149"/>
  <c r="K135" i="149"/>
  <c r="K136" i="149"/>
  <c r="K137" i="149"/>
  <c r="K138" i="149"/>
  <c r="K139" i="149"/>
  <c r="K140" i="149"/>
  <c r="K141" i="149"/>
  <c r="K142" i="149"/>
  <c r="K143" i="149"/>
  <c r="K144" i="149"/>
  <c r="K145" i="149"/>
  <c r="K146" i="149"/>
  <c r="K147" i="149"/>
  <c r="K148" i="149"/>
  <c r="K149" i="149"/>
  <c r="K150" i="149"/>
  <c r="K151" i="149"/>
  <c r="K152" i="149"/>
  <c r="K153" i="149"/>
  <c r="K154" i="149"/>
  <c r="K155" i="149"/>
  <c r="K156" i="149"/>
  <c r="K157" i="149"/>
  <c r="K158" i="149"/>
  <c r="K159" i="149"/>
  <c r="K160" i="149"/>
  <c r="K161" i="149"/>
  <c r="K162" i="149"/>
  <c r="K163" i="149"/>
  <c r="K164" i="149"/>
  <c r="K165" i="149"/>
  <c r="K166" i="149"/>
  <c r="K167" i="149"/>
  <c r="K168" i="149"/>
  <c r="K169" i="149"/>
  <c r="K170" i="149"/>
  <c r="K171" i="149"/>
  <c r="K172" i="149"/>
  <c r="K173" i="149"/>
  <c r="K174" i="149"/>
  <c r="K175" i="149"/>
  <c r="K176" i="149"/>
  <c r="K177" i="149"/>
  <c r="K178" i="149"/>
  <c r="K179" i="149"/>
  <c r="K180" i="149"/>
  <c r="K181" i="149"/>
  <c r="K182" i="149"/>
  <c r="K183" i="149"/>
  <c r="K184" i="149"/>
  <c r="K185" i="149"/>
  <c r="K186" i="149"/>
  <c r="K187" i="149"/>
  <c r="K188" i="149"/>
  <c r="K189" i="149"/>
  <c r="K190" i="149"/>
  <c r="K191" i="149"/>
  <c r="K192" i="149"/>
  <c r="K193" i="149"/>
  <c r="K194" i="149"/>
  <c r="K195" i="149"/>
  <c r="K196" i="149"/>
  <c r="K197" i="149"/>
  <c r="K198" i="149"/>
  <c r="K199" i="149"/>
  <c r="K200" i="149"/>
  <c r="K201" i="149"/>
  <c r="K202" i="149"/>
  <c r="K203" i="149"/>
  <c r="K204" i="149"/>
  <c r="K205" i="149"/>
  <c r="K206" i="149"/>
  <c r="K207" i="149"/>
  <c r="K208" i="149"/>
  <c r="K209" i="149"/>
  <c r="K3" i="149"/>
  <c r="L210" i="148"/>
  <c r="M210" i="148" s="1"/>
  <c r="L209" i="148"/>
  <c r="M209" i="148" s="1"/>
  <c r="L208" i="148"/>
  <c r="M208" i="148" s="1"/>
  <c r="L207" i="148"/>
  <c r="M207" i="148" s="1"/>
  <c r="L206" i="148"/>
  <c r="M206" i="148" s="1"/>
  <c r="L205" i="148"/>
  <c r="M205" i="148" s="1"/>
  <c r="L204" i="148"/>
  <c r="M204" i="148" s="1"/>
  <c r="L203" i="148"/>
  <c r="M203" i="148" s="1"/>
  <c r="L202" i="148"/>
  <c r="M202" i="148" s="1"/>
  <c r="L201" i="148"/>
  <c r="M201" i="148" s="1"/>
  <c r="L200" i="148"/>
  <c r="M200" i="148" s="1"/>
  <c r="L199" i="148"/>
  <c r="M199" i="148" s="1"/>
  <c r="L198" i="148"/>
  <c r="M198" i="148" s="1"/>
  <c r="L197" i="148"/>
  <c r="M197" i="148" s="1"/>
  <c r="L196" i="148"/>
  <c r="M196" i="148" s="1"/>
  <c r="L195" i="148"/>
  <c r="M195" i="148" s="1"/>
  <c r="L194" i="148"/>
  <c r="M194" i="148" s="1"/>
  <c r="L193" i="148"/>
  <c r="M193" i="148" s="1"/>
  <c r="L192" i="148"/>
  <c r="M192" i="148" s="1"/>
  <c r="L191" i="148"/>
  <c r="M191" i="148" s="1"/>
  <c r="L190" i="148"/>
  <c r="M190" i="148" s="1"/>
  <c r="L189" i="148"/>
  <c r="M189" i="148" s="1"/>
  <c r="L188" i="148"/>
  <c r="M188" i="148" s="1"/>
  <c r="L187" i="148"/>
  <c r="M187" i="148" s="1"/>
  <c r="L186" i="148"/>
  <c r="M186" i="148" s="1"/>
  <c r="L185" i="148"/>
  <c r="M185" i="148" s="1"/>
  <c r="L184" i="148"/>
  <c r="M184" i="148" s="1"/>
  <c r="L183" i="148"/>
  <c r="M183" i="148" s="1"/>
  <c r="L182" i="148"/>
  <c r="M182" i="148" s="1"/>
  <c r="L181" i="148"/>
  <c r="M181" i="148" s="1"/>
  <c r="L180" i="148"/>
  <c r="M180" i="148" s="1"/>
  <c r="L179" i="148"/>
  <c r="M179" i="148" s="1"/>
  <c r="L178" i="148"/>
  <c r="M178" i="148" s="1"/>
  <c r="L177" i="148"/>
  <c r="M177" i="148" s="1"/>
  <c r="L176" i="148"/>
  <c r="M176" i="148" s="1"/>
  <c r="L175" i="148"/>
  <c r="M175" i="148" s="1"/>
  <c r="L174" i="148"/>
  <c r="M174" i="148" s="1"/>
  <c r="L173" i="148"/>
  <c r="M173" i="148" s="1"/>
  <c r="L172" i="148"/>
  <c r="M172" i="148" s="1"/>
  <c r="L171" i="148"/>
  <c r="M171" i="148" s="1"/>
  <c r="L170" i="148"/>
  <c r="M170" i="148" s="1"/>
  <c r="L169" i="148"/>
  <c r="M169" i="148" s="1"/>
  <c r="L168" i="148"/>
  <c r="M168" i="148" s="1"/>
  <c r="L167" i="148"/>
  <c r="M167" i="148" s="1"/>
  <c r="L166" i="148"/>
  <c r="M166" i="148" s="1"/>
  <c r="L165" i="148"/>
  <c r="M165" i="148" s="1"/>
  <c r="L164" i="148"/>
  <c r="M164" i="148" s="1"/>
  <c r="L163" i="148"/>
  <c r="M163" i="148" s="1"/>
  <c r="L162" i="148"/>
  <c r="M162" i="148" s="1"/>
  <c r="L161" i="148"/>
  <c r="M161" i="148" s="1"/>
  <c r="L160" i="148"/>
  <c r="M160" i="148" s="1"/>
  <c r="L159" i="148"/>
  <c r="M159" i="148" s="1"/>
  <c r="L158" i="148"/>
  <c r="M158" i="148" s="1"/>
  <c r="L157" i="148"/>
  <c r="M157" i="148" s="1"/>
  <c r="L156" i="148"/>
  <c r="M156" i="148" s="1"/>
  <c r="L155" i="148"/>
  <c r="M155" i="148" s="1"/>
  <c r="L154" i="148"/>
  <c r="M154" i="148" s="1"/>
  <c r="L153" i="148"/>
  <c r="M153" i="148" s="1"/>
  <c r="L152" i="148"/>
  <c r="M152" i="148" s="1"/>
  <c r="L151" i="148"/>
  <c r="M151" i="148" s="1"/>
  <c r="L150" i="148"/>
  <c r="M150" i="148" s="1"/>
  <c r="L149" i="148"/>
  <c r="M149" i="148" s="1"/>
  <c r="L148" i="148"/>
  <c r="M148" i="148" s="1"/>
  <c r="L147" i="148"/>
  <c r="M147" i="148" s="1"/>
  <c r="L146" i="148"/>
  <c r="M146" i="148" s="1"/>
  <c r="L145" i="148"/>
  <c r="M145" i="148" s="1"/>
  <c r="L144" i="148"/>
  <c r="M144" i="148" s="1"/>
  <c r="L143" i="148"/>
  <c r="M143" i="148" s="1"/>
  <c r="L142" i="148"/>
  <c r="M142" i="148" s="1"/>
  <c r="L141" i="148"/>
  <c r="M141" i="148" s="1"/>
  <c r="L140" i="148"/>
  <c r="M140" i="148" s="1"/>
  <c r="L139" i="148"/>
  <c r="M139" i="148" s="1"/>
  <c r="L138" i="148"/>
  <c r="M138" i="148" s="1"/>
  <c r="L137" i="148"/>
  <c r="M137" i="148" s="1"/>
  <c r="L136" i="148"/>
  <c r="M136" i="148" s="1"/>
  <c r="L135" i="148"/>
  <c r="M135" i="148" s="1"/>
  <c r="L134" i="148"/>
  <c r="M134" i="148" s="1"/>
  <c r="L133" i="148"/>
  <c r="M133" i="148" s="1"/>
  <c r="L132" i="148"/>
  <c r="M132" i="148" s="1"/>
  <c r="L131" i="148"/>
  <c r="M131" i="148" s="1"/>
  <c r="L130" i="148"/>
  <c r="M130" i="148" s="1"/>
  <c r="L129" i="148"/>
  <c r="M129" i="148" s="1"/>
  <c r="L128" i="148"/>
  <c r="M128" i="148" s="1"/>
  <c r="L127" i="148"/>
  <c r="M127" i="148" s="1"/>
  <c r="L126" i="148"/>
  <c r="M126" i="148" s="1"/>
  <c r="L125" i="148"/>
  <c r="M125" i="148" s="1"/>
  <c r="L124" i="148"/>
  <c r="M124" i="148" s="1"/>
  <c r="L123" i="148"/>
  <c r="M123" i="148" s="1"/>
  <c r="L122" i="148"/>
  <c r="M122" i="148" s="1"/>
  <c r="L121" i="148"/>
  <c r="M121" i="148" s="1"/>
  <c r="L120" i="148"/>
  <c r="M120" i="148" s="1"/>
  <c r="L119" i="148"/>
  <c r="M119" i="148" s="1"/>
  <c r="L118" i="148"/>
  <c r="M118" i="148" s="1"/>
  <c r="L117" i="148"/>
  <c r="M117" i="148" s="1"/>
  <c r="L116" i="148"/>
  <c r="M116" i="148" s="1"/>
  <c r="L115" i="148"/>
  <c r="M115" i="148" s="1"/>
  <c r="L114" i="148"/>
  <c r="M114" i="148" s="1"/>
  <c r="L113" i="148"/>
  <c r="M113" i="148" s="1"/>
  <c r="L112" i="148"/>
  <c r="M112" i="148" s="1"/>
  <c r="L111" i="148"/>
  <c r="M111" i="148" s="1"/>
  <c r="L110" i="148"/>
  <c r="M110" i="148" s="1"/>
  <c r="L109" i="148"/>
  <c r="M109" i="148" s="1"/>
  <c r="L108" i="148"/>
  <c r="M108" i="148" s="1"/>
  <c r="L107" i="148"/>
  <c r="M107" i="148" s="1"/>
  <c r="L106" i="148"/>
  <c r="M106" i="148" s="1"/>
  <c r="L105" i="148"/>
  <c r="M105" i="148" s="1"/>
  <c r="L104" i="148"/>
  <c r="M104" i="148" s="1"/>
  <c r="L103" i="148"/>
  <c r="M103" i="148" s="1"/>
  <c r="L102" i="148"/>
  <c r="M102" i="148" s="1"/>
  <c r="L101" i="148"/>
  <c r="M101" i="148" s="1"/>
  <c r="L100" i="148"/>
  <c r="M100" i="148" s="1"/>
  <c r="L99" i="148"/>
  <c r="M99" i="148" s="1"/>
  <c r="L98" i="148"/>
  <c r="M98" i="148" s="1"/>
  <c r="L97" i="148"/>
  <c r="M97" i="148" s="1"/>
  <c r="L96" i="148"/>
  <c r="M96" i="148" s="1"/>
  <c r="L95" i="148"/>
  <c r="M95" i="148" s="1"/>
  <c r="L94" i="148"/>
  <c r="M94" i="148" s="1"/>
  <c r="L93" i="148"/>
  <c r="M93" i="148" s="1"/>
  <c r="M92" i="148"/>
  <c r="L92" i="148"/>
  <c r="L91" i="148"/>
  <c r="M91" i="148" s="1"/>
  <c r="L90" i="148"/>
  <c r="M90" i="148" s="1"/>
  <c r="L89" i="148"/>
  <c r="M89" i="148" s="1"/>
  <c r="L88" i="148"/>
  <c r="M88" i="148" s="1"/>
  <c r="L87" i="148"/>
  <c r="M87" i="148" s="1"/>
  <c r="L86" i="148"/>
  <c r="M86" i="148" s="1"/>
  <c r="L85" i="148"/>
  <c r="M85" i="148" s="1"/>
  <c r="L84" i="148"/>
  <c r="M84" i="148" s="1"/>
  <c r="L83" i="148"/>
  <c r="M83" i="148" s="1"/>
  <c r="L82" i="148"/>
  <c r="M82" i="148" s="1"/>
  <c r="L81" i="148"/>
  <c r="M81" i="148" s="1"/>
  <c r="L80" i="148"/>
  <c r="M80" i="148" s="1"/>
  <c r="L79" i="148"/>
  <c r="M79" i="148" s="1"/>
  <c r="L78" i="148"/>
  <c r="M78" i="148" s="1"/>
  <c r="L77" i="148"/>
  <c r="M77" i="148" s="1"/>
  <c r="L76" i="148"/>
  <c r="M76" i="148" s="1"/>
  <c r="L75" i="148"/>
  <c r="M75" i="148" s="1"/>
  <c r="L74" i="148"/>
  <c r="M74" i="148" s="1"/>
  <c r="L73" i="148"/>
  <c r="M73" i="148" s="1"/>
  <c r="L72" i="148"/>
  <c r="M72" i="148" s="1"/>
  <c r="L71" i="148"/>
  <c r="M71" i="148" s="1"/>
  <c r="L70" i="148"/>
  <c r="M70" i="148" s="1"/>
  <c r="L69" i="148"/>
  <c r="M69" i="148" s="1"/>
  <c r="L68" i="148"/>
  <c r="M68" i="148" s="1"/>
  <c r="L67" i="148"/>
  <c r="M67" i="148" s="1"/>
  <c r="L66" i="148"/>
  <c r="M66" i="148" s="1"/>
  <c r="L65" i="148"/>
  <c r="M65" i="148" s="1"/>
  <c r="L64" i="148"/>
  <c r="M64" i="148" s="1"/>
  <c r="L63" i="148"/>
  <c r="M63" i="148" s="1"/>
  <c r="L62" i="148"/>
  <c r="M62" i="148" s="1"/>
  <c r="L61" i="148"/>
  <c r="M61" i="148" s="1"/>
  <c r="L60" i="148"/>
  <c r="M60" i="148" s="1"/>
  <c r="L59" i="148"/>
  <c r="M59" i="148" s="1"/>
  <c r="L58" i="148"/>
  <c r="M58" i="148" s="1"/>
  <c r="L57" i="148"/>
  <c r="M57" i="148" s="1"/>
  <c r="L56" i="148"/>
  <c r="M56" i="148" s="1"/>
  <c r="L55" i="148"/>
  <c r="M55" i="148" s="1"/>
  <c r="L54" i="148"/>
  <c r="M54" i="148" s="1"/>
  <c r="L53" i="148"/>
  <c r="M53" i="148" s="1"/>
  <c r="L52" i="148"/>
  <c r="M52" i="148" s="1"/>
  <c r="L51" i="148"/>
  <c r="M51" i="148" s="1"/>
  <c r="L50" i="148"/>
  <c r="M50" i="148" s="1"/>
  <c r="L49" i="148"/>
  <c r="M49" i="148" s="1"/>
  <c r="L48" i="148"/>
  <c r="M48" i="148" s="1"/>
  <c r="L47" i="148"/>
  <c r="M47" i="148" s="1"/>
  <c r="L46" i="148"/>
  <c r="M46" i="148" s="1"/>
  <c r="L45" i="148"/>
  <c r="M45" i="148" s="1"/>
  <c r="L44" i="148"/>
  <c r="M44" i="148" s="1"/>
  <c r="L43" i="148"/>
  <c r="M43" i="148" s="1"/>
  <c r="L42" i="148"/>
  <c r="M42" i="148" s="1"/>
  <c r="L41" i="148"/>
  <c r="M41" i="148" s="1"/>
  <c r="L40" i="148"/>
  <c r="M40" i="148" s="1"/>
  <c r="L39" i="148"/>
  <c r="M39" i="148" s="1"/>
  <c r="L38" i="148"/>
  <c r="M38" i="148" s="1"/>
  <c r="L37" i="148"/>
  <c r="M37" i="148" s="1"/>
  <c r="L36" i="148"/>
  <c r="M36" i="148" s="1"/>
  <c r="L35" i="148"/>
  <c r="M35" i="148" s="1"/>
  <c r="M34" i="148"/>
  <c r="L34" i="148"/>
  <c r="L33" i="148"/>
  <c r="M33" i="148" s="1"/>
  <c r="L32" i="148"/>
  <c r="M32" i="148" s="1"/>
  <c r="L31" i="148"/>
  <c r="M31" i="148" s="1"/>
  <c r="L30" i="148"/>
  <c r="M30" i="148" s="1"/>
  <c r="L29" i="148"/>
  <c r="M29" i="148" s="1"/>
  <c r="L28" i="148"/>
  <c r="M28" i="148" s="1"/>
  <c r="L27" i="148"/>
  <c r="M27" i="148" s="1"/>
  <c r="L26" i="148"/>
  <c r="M26" i="148" s="1"/>
  <c r="L25" i="148"/>
  <c r="M25" i="148" s="1"/>
  <c r="L24" i="148"/>
  <c r="M24" i="148" s="1"/>
  <c r="L23" i="148"/>
  <c r="M23" i="148" s="1"/>
  <c r="L22" i="148"/>
  <c r="M22" i="148" s="1"/>
  <c r="L21" i="148"/>
  <c r="M21" i="148" s="1"/>
  <c r="L20" i="148"/>
  <c r="M20" i="148" s="1"/>
  <c r="L19" i="148"/>
  <c r="M19" i="148" s="1"/>
  <c r="L18" i="148"/>
  <c r="M18" i="148" s="1"/>
  <c r="L17" i="148"/>
  <c r="M17" i="148" s="1"/>
  <c r="L16" i="148"/>
  <c r="M16" i="148" s="1"/>
  <c r="L15" i="148"/>
  <c r="M15" i="148" s="1"/>
  <c r="L14" i="148"/>
  <c r="M14" i="148" s="1"/>
  <c r="L13" i="148"/>
  <c r="M13" i="148" s="1"/>
  <c r="L12" i="148"/>
  <c r="M12" i="148" s="1"/>
  <c r="L11" i="148"/>
  <c r="M11" i="148" s="1"/>
  <c r="L10" i="148"/>
  <c r="M10" i="148" s="1"/>
  <c r="L9" i="148"/>
  <c r="M9" i="148" s="1"/>
  <c r="L8" i="148"/>
  <c r="M8" i="148" s="1"/>
  <c r="L7" i="148"/>
  <c r="M7" i="148" s="1"/>
  <c r="L6" i="148"/>
  <c r="M6" i="148" s="1"/>
  <c r="M5" i="148"/>
  <c r="L4" i="148"/>
  <c r="M4" i="148" s="1"/>
  <c r="L210" i="147"/>
  <c r="M210" i="147" s="1"/>
  <c r="L209" i="147"/>
  <c r="M209" i="147" s="1"/>
  <c r="L208" i="147"/>
  <c r="M208" i="147" s="1"/>
  <c r="L207" i="147"/>
  <c r="M207" i="147" s="1"/>
  <c r="L206" i="147"/>
  <c r="M206" i="147" s="1"/>
  <c r="L205" i="147"/>
  <c r="M205" i="147" s="1"/>
  <c r="L204" i="147"/>
  <c r="M204" i="147" s="1"/>
  <c r="L203" i="147"/>
  <c r="M203" i="147" s="1"/>
  <c r="L202" i="147"/>
  <c r="M202" i="147" s="1"/>
  <c r="L201" i="147"/>
  <c r="M201" i="147" s="1"/>
  <c r="L200" i="147"/>
  <c r="M200" i="147" s="1"/>
  <c r="L199" i="147"/>
  <c r="M199" i="147" s="1"/>
  <c r="L198" i="147"/>
  <c r="M198" i="147" s="1"/>
  <c r="L197" i="147"/>
  <c r="M197" i="147" s="1"/>
  <c r="L196" i="147"/>
  <c r="M196" i="147" s="1"/>
  <c r="L195" i="147"/>
  <c r="M195" i="147" s="1"/>
  <c r="L194" i="147"/>
  <c r="M194" i="147" s="1"/>
  <c r="L193" i="147"/>
  <c r="M193" i="147" s="1"/>
  <c r="L192" i="147"/>
  <c r="M192" i="147" s="1"/>
  <c r="L191" i="147"/>
  <c r="M191" i="147" s="1"/>
  <c r="L190" i="147"/>
  <c r="M190" i="147" s="1"/>
  <c r="L189" i="147"/>
  <c r="M189" i="147" s="1"/>
  <c r="M188" i="147"/>
  <c r="L188" i="147"/>
  <c r="L187" i="147"/>
  <c r="M187" i="147" s="1"/>
  <c r="L186" i="147"/>
  <c r="M186" i="147" s="1"/>
  <c r="L185" i="147"/>
  <c r="M185" i="147" s="1"/>
  <c r="L184" i="147"/>
  <c r="M184" i="147" s="1"/>
  <c r="L183" i="147"/>
  <c r="M183" i="147" s="1"/>
  <c r="L182" i="147"/>
  <c r="M182" i="147" s="1"/>
  <c r="L181" i="147"/>
  <c r="M181" i="147" s="1"/>
  <c r="L180" i="147"/>
  <c r="M180" i="147" s="1"/>
  <c r="L179" i="147"/>
  <c r="M179" i="147" s="1"/>
  <c r="L178" i="147"/>
  <c r="M178" i="147" s="1"/>
  <c r="L177" i="147"/>
  <c r="M177" i="147" s="1"/>
  <c r="L176" i="147"/>
  <c r="M176" i="147" s="1"/>
  <c r="L175" i="147"/>
  <c r="M175" i="147" s="1"/>
  <c r="L174" i="147"/>
  <c r="M174" i="147" s="1"/>
  <c r="L173" i="147"/>
  <c r="M173" i="147" s="1"/>
  <c r="M172" i="147"/>
  <c r="L172" i="147"/>
  <c r="L171" i="147"/>
  <c r="M171" i="147" s="1"/>
  <c r="L170" i="147"/>
  <c r="M170" i="147" s="1"/>
  <c r="L169" i="147"/>
  <c r="M169" i="147" s="1"/>
  <c r="L168" i="147"/>
  <c r="M168" i="147" s="1"/>
  <c r="L167" i="147"/>
  <c r="M167" i="147" s="1"/>
  <c r="L166" i="147"/>
  <c r="M166" i="147" s="1"/>
  <c r="L165" i="147"/>
  <c r="M165" i="147" s="1"/>
  <c r="L164" i="147"/>
  <c r="M164" i="147" s="1"/>
  <c r="L163" i="147"/>
  <c r="M163" i="147" s="1"/>
  <c r="L162" i="147"/>
  <c r="M162" i="147" s="1"/>
  <c r="L161" i="147"/>
  <c r="M161" i="147" s="1"/>
  <c r="L160" i="147"/>
  <c r="M160" i="147" s="1"/>
  <c r="L159" i="147"/>
  <c r="M159" i="147" s="1"/>
  <c r="L158" i="147"/>
  <c r="M158" i="147" s="1"/>
  <c r="L157" i="147"/>
  <c r="M157" i="147" s="1"/>
  <c r="L156" i="147"/>
  <c r="M156" i="147" s="1"/>
  <c r="L155" i="147"/>
  <c r="M155" i="147" s="1"/>
  <c r="L154" i="147"/>
  <c r="M154" i="147" s="1"/>
  <c r="L153" i="147"/>
  <c r="M153" i="147" s="1"/>
  <c r="L152" i="147"/>
  <c r="M152" i="147" s="1"/>
  <c r="L151" i="147"/>
  <c r="M151" i="147" s="1"/>
  <c r="L150" i="147"/>
  <c r="M150" i="147" s="1"/>
  <c r="L149" i="147"/>
  <c r="M149" i="147" s="1"/>
  <c r="L148" i="147"/>
  <c r="M148" i="147" s="1"/>
  <c r="L147" i="147"/>
  <c r="M147" i="147" s="1"/>
  <c r="L146" i="147"/>
  <c r="M146" i="147" s="1"/>
  <c r="L145" i="147"/>
  <c r="M145" i="147" s="1"/>
  <c r="L144" i="147"/>
  <c r="M144" i="147" s="1"/>
  <c r="L143" i="147"/>
  <c r="M143" i="147" s="1"/>
  <c r="L142" i="147"/>
  <c r="M142" i="147" s="1"/>
  <c r="L141" i="147"/>
  <c r="M141" i="147" s="1"/>
  <c r="L140" i="147"/>
  <c r="M140" i="147" s="1"/>
  <c r="L139" i="147"/>
  <c r="M139" i="147" s="1"/>
  <c r="L138" i="147"/>
  <c r="M138" i="147" s="1"/>
  <c r="L137" i="147"/>
  <c r="M137" i="147" s="1"/>
  <c r="L136" i="147"/>
  <c r="M136" i="147" s="1"/>
  <c r="L135" i="147"/>
  <c r="M135" i="147" s="1"/>
  <c r="L134" i="147"/>
  <c r="M134" i="147" s="1"/>
  <c r="L133" i="147"/>
  <c r="M133" i="147" s="1"/>
  <c r="L132" i="147"/>
  <c r="M132" i="147" s="1"/>
  <c r="L131" i="147"/>
  <c r="M131" i="147" s="1"/>
  <c r="L130" i="147"/>
  <c r="M130" i="147" s="1"/>
  <c r="L129" i="147"/>
  <c r="M129" i="147" s="1"/>
  <c r="L128" i="147"/>
  <c r="M128" i="147" s="1"/>
  <c r="L127" i="147"/>
  <c r="M127" i="147" s="1"/>
  <c r="L126" i="147"/>
  <c r="M126" i="147" s="1"/>
  <c r="L125" i="147"/>
  <c r="M125" i="147" s="1"/>
  <c r="M124" i="147"/>
  <c r="L124" i="147"/>
  <c r="L123" i="147"/>
  <c r="M123" i="147" s="1"/>
  <c r="L122" i="147"/>
  <c r="M122" i="147" s="1"/>
  <c r="L121" i="147"/>
  <c r="M121" i="147" s="1"/>
  <c r="L120" i="147"/>
  <c r="M120" i="147" s="1"/>
  <c r="L119" i="147"/>
  <c r="M119" i="147" s="1"/>
  <c r="L118" i="147"/>
  <c r="M118" i="147" s="1"/>
  <c r="L117" i="147"/>
  <c r="M117" i="147" s="1"/>
  <c r="L116" i="147"/>
  <c r="M116" i="147" s="1"/>
  <c r="L115" i="147"/>
  <c r="M115" i="147" s="1"/>
  <c r="L114" i="147"/>
  <c r="M114" i="147" s="1"/>
  <c r="L113" i="147"/>
  <c r="M113" i="147" s="1"/>
  <c r="L112" i="147"/>
  <c r="M112" i="147" s="1"/>
  <c r="L111" i="147"/>
  <c r="M111" i="147" s="1"/>
  <c r="L110" i="147"/>
  <c r="M110" i="147" s="1"/>
  <c r="L109" i="147"/>
  <c r="M109" i="147" s="1"/>
  <c r="L108" i="147"/>
  <c r="M108" i="147" s="1"/>
  <c r="L107" i="147"/>
  <c r="M107" i="147" s="1"/>
  <c r="L106" i="147"/>
  <c r="M106" i="147" s="1"/>
  <c r="L105" i="147"/>
  <c r="M105" i="147" s="1"/>
  <c r="L104" i="147"/>
  <c r="M104" i="147" s="1"/>
  <c r="L103" i="147"/>
  <c r="M103" i="147" s="1"/>
  <c r="L102" i="147"/>
  <c r="M102" i="147" s="1"/>
  <c r="L101" i="147"/>
  <c r="M101" i="147" s="1"/>
  <c r="L100" i="147"/>
  <c r="M100" i="147" s="1"/>
  <c r="L99" i="147"/>
  <c r="M99" i="147" s="1"/>
  <c r="L98" i="147"/>
  <c r="M98" i="147" s="1"/>
  <c r="L97" i="147"/>
  <c r="M97" i="147" s="1"/>
  <c r="L96" i="147"/>
  <c r="M96" i="147" s="1"/>
  <c r="L95" i="147"/>
  <c r="M95" i="147" s="1"/>
  <c r="L94" i="147"/>
  <c r="M94" i="147" s="1"/>
  <c r="L93" i="147"/>
  <c r="M93" i="147" s="1"/>
  <c r="M92" i="147"/>
  <c r="L92" i="147"/>
  <c r="L91" i="147"/>
  <c r="M91" i="147" s="1"/>
  <c r="L90" i="147"/>
  <c r="M90" i="147" s="1"/>
  <c r="L89" i="147"/>
  <c r="M89" i="147" s="1"/>
  <c r="L88" i="147"/>
  <c r="M88" i="147" s="1"/>
  <c r="L87" i="147"/>
  <c r="M87" i="147" s="1"/>
  <c r="L86" i="147"/>
  <c r="M86" i="147" s="1"/>
  <c r="L85" i="147"/>
  <c r="M85" i="147" s="1"/>
  <c r="L84" i="147"/>
  <c r="M84" i="147" s="1"/>
  <c r="L83" i="147"/>
  <c r="M83" i="147" s="1"/>
  <c r="L82" i="147"/>
  <c r="M82" i="147" s="1"/>
  <c r="L81" i="147"/>
  <c r="M81" i="147" s="1"/>
  <c r="L80" i="147"/>
  <c r="M80" i="147" s="1"/>
  <c r="L79" i="147"/>
  <c r="M79" i="147" s="1"/>
  <c r="L78" i="147"/>
  <c r="M78" i="147" s="1"/>
  <c r="L77" i="147"/>
  <c r="M77" i="147" s="1"/>
  <c r="L76" i="147"/>
  <c r="M76" i="147" s="1"/>
  <c r="L75" i="147"/>
  <c r="M75" i="147" s="1"/>
  <c r="L74" i="147"/>
  <c r="M74" i="147" s="1"/>
  <c r="L73" i="147"/>
  <c r="M73" i="147" s="1"/>
  <c r="L72" i="147"/>
  <c r="M72" i="147" s="1"/>
  <c r="L71" i="147"/>
  <c r="M71" i="147" s="1"/>
  <c r="L70" i="147"/>
  <c r="M70" i="147" s="1"/>
  <c r="L69" i="147"/>
  <c r="M69" i="147" s="1"/>
  <c r="L68" i="147"/>
  <c r="M68" i="147" s="1"/>
  <c r="L67" i="147"/>
  <c r="M67" i="147" s="1"/>
  <c r="L66" i="147"/>
  <c r="M66" i="147" s="1"/>
  <c r="L65" i="147"/>
  <c r="M65" i="147" s="1"/>
  <c r="L64" i="147"/>
  <c r="M64" i="147" s="1"/>
  <c r="L63" i="147"/>
  <c r="M63" i="147" s="1"/>
  <c r="L62" i="147"/>
  <c r="M62" i="147" s="1"/>
  <c r="L61" i="147"/>
  <c r="M61" i="147" s="1"/>
  <c r="M60" i="147"/>
  <c r="L60" i="147"/>
  <c r="L59" i="147"/>
  <c r="M59" i="147" s="1"/>
  <c r="L58" i="147"/>
  <c r="M58" i="147" s="1"/>
  <c r="L57" i="147"/>
  <c r="M57" i="147" s="1"/>
  <c r="L56" i="147"/>
  <c r="M56" i="147" s="1"/>
  <c r="L55" i="147"/>
  <c r="M55" i="147" s="1"/>
  <c r="L54" i="147"/>
  <c r="M54" i="147" s="1"/>
  <c r="L53" i="147"/>
  <c r="M53" i="147" s="1"/>
  <c r="L52" i="147"/>
  <c r="M52" i="147" s="1"/>
  <c r="L51" i="147"/>
  <c r="M51" i="147" s="1"/>
  <c r="L50" i="147"/>
  <c r="M50" i="147" s="1"/>
  <c r="L49" i="147"/>
  <c r="M49" i="147" s="1"/>
  <c r="L48" i="147"/>
  <c r="M48" i="147" s="1"/>
  <c r="L47" i="147"/>
  <c r="M47" i="147" s="1"/>
  <c r="L46" i="147"/>
  <c r="M46" i="147" s="1"/>
  <c r="L45" i="147"/>
  <c r="M45" i="147" s="1"/>
  <c r="M44" i="147"/>
  <c r="L44" i="147"/>
  <c r="L43" i="147"/>
  <c r="M43" i="147" s="1"/>
  <c r="L42" i="147"/>
  <c r="M42" i="147" s="1"/>
  <c r="L41" i="147"/>
  <c r="M41" i="147" s="1"/>
  <c r="L40" i="147"/>
  <c r="M40" i="147" s="1"/>
  <c r="L39" i="147"/>
  <c r="M39" i="147" s="1"/>
  <c r="L38" i="147"/>
  <c r="M38" i="147" s="1"/>
  <c r="L37" i="147"/>
  <c r="M37" i="147" s="1"/>
  <c r="L36" i="147"/>
  <c r="M36" i="147" s="1"/>
  <c r="L35" i="147"/>
  <c r="M35" i="147" s="1"/>
  <c r="L34" i="147"/>
  <c r="M34" i="147" s="1"/>
  <c r="L33" i="147"/>
  <c r="M33" i="147" s="1"/>
  <c r="L32" i="147"/>
  <c r="M32" i="147" s="1"/>
  <c r="L31" i="147"/>
  <c r="M31" i="147" s="1"/>
  <c r="L30" i="147"/>
  <c r="M30" i="147" s="1"/>
  <c r="L29" i="147"/>
  <c r="M29" i="147" s="1"/>
  <c r="L28" i="147"/>
  <c r="M28" i="147" s="1"/>
  <c r="L27" i="147"/>
  <c r="M27" i="147" s="1"/>
  <c r="L26" i="147"/>
  <c r="M26" i="147" s="1"/>
  <c r="L25" i="147"/>
  <c r="M25" i="147" s="1"/>
  <c r="L24" i="147"/>
  <c r="M24" i="147" s="1"/>
  <c r="L23" i="147"/>
  <c r="M23" i="147" s="1"/>
  <c r="L22" i="147"/>
  <c r="M22" i="147" s="1"/>
  <c r="L21" i="147"/>
  <c r="M21" i="147" s="1"/>
  <c r="L20" i="147"/>
  <c r="M20" i="147" s="1"/>
  <c r="L19" i="147"/>
  <c r="M19" i="147" s="1"/>
  <c r="L18" i="147"/>
  <c r="M18" i="147" s="1"/>
  <c r="L17" i="147"/>
  <c r="M17" i="147" s="1"/>
  <c r="L16" i="147"/>
  <c r="M16" i="147" s="1"/>
  <c r="L15" i="147"/>
  <c r="M15" i="147" s="1"/>
  <c r="L14" i="147"/>
  <c r="M14" i="147" s="1"/>
  <c r="L13" i="147"/>
  <c r="M13" i="147" s="1"/>
  <c r="L12" i="147"/>
  <c r="M12" i="147" s="1"/>
  <c r="L11" i="147"/>
  <c r="M11" i="147" s="1"/>
  <c r="L10" i="147"/>
  <c r="M10" i="147" s="1"/>
  <c r="L9" i="147"/>
  <c r="M9" i="147" s="1"/>
  <c r="L8" i="147"/>
  <c r="M8" i="147" s="1"/>
  <c r="L7" i="147"/>
  <c r="M7" i="147" s="1"/>
  <c r="L6" i="147"/>
  <c r="M6" i="147" s="1"/>
  <c r="M5" i="147"/>
  <c r="L4" i="147"/>
  <c r="M4" i="147" s="1"/>
  <c r="L210" i="146"/>
  <c r="M210" i="146" s="1"/>
  <c r="L209" i="146"/>
  <c r="M209" i="146" s="1"/>
  <c r="L208" i="146"/>
  <c r="M208" i="146" s="1"/>
  <c r="L207" i="146"/>
  <c r="M207" i="146" s="1"/>
  <c r="L206" i="146"/>
  <c r="M206" i="146" s="1"/>
  <c r="L205" i="146"/>
  <c r="M205" i="146" s="1"/>
  <c r="L204" i="146"/>
  <c r="M204" i="146" s="1"/>
  <c r="L203" i="146"/>
  <c r="M203" i="146" s="1"/>
  <c r="L202" i="146"/>
  <c r="M202" i="146" s="1"/>
  <c r="L201" i="146"/>
  <c r="M201" i="146" s="1"/>
  <c r="L200" i="146"/>
  <c r="M200" i="146" s="1"/>
  <c r="L199" i="146"/>
  <c r="M199" i="146" s="1"/>
  <c r="L198" i="146"/>
  <c r="M198" i="146" s="1"/>
  <c r="L197" i="146"/>
  <c r="M197" i="146" s="1"/>
  <c r="L196" i="146"/>
  <c r="M196" i="146" s="1"/>
  <c r="L195" i="146"/>
  <c r="M195" i="146" s="1"/>
  <c r="L194" i="146"/>
  <c r="M194" i="146" s="1"/>
  <c r="L193" i="146"/>
  <c r="M193" i="146" s="1"/>
  <c r="L192" i="146"/>
  <c r="M192" i="146" s="1"/>
  <c r="L191" i="146"/>
  <c r="M191" i="146" s="1"/>
  <c r="L190" i="146"/>
  <c r="M190" i="146" s="1"/>
  <c r="L189" i="146"/>
  <c r="M189" i="146" s="1"/>
  <c r="L188" i="146"/>
  <c r="M188" i="146" s="1"/>
  <c r="L187" i="146"/>
  <c r="M187" i="146" s="1"/>
  <c r="L186" i="146"/>
  <c r="M186" i="146" s="1"/>
  <c r="L185" i="146"/>
  <c r="M185" i="146" s="1"/>
  <c r="L184" i="146"/>
  <c r="M184" i="146" s="1"/>
  <c r="L183" i="146"/>
  <c r="M183" i="146" s="1"/>
  <c r="L182" i="146"/>
  <c r="M182" i="146" s="1"/>
  <c r="L181" i="146"/>
  <c r="M181" i="146" s="1"/>
  <c r="L180" i="146"/>
  <c r="M180" i="146" s="1"/>
  <c r="L179" i="146"/>
  <c r="M179" i="146" s="1"/>
  <c r="L178" i="146"/>
  <c r="M178" i="146" s="1"/>
  <c r="L177" i="146"/>
  <c r="M177" i="146" s="1"/>
  <c r="L176" i="146"/>
  <c r="M176" i="146" s="1"/>
  <c r="L175" i="146"/>
  <c r="M175" i="146" s="1"/>
  <c r="L174" i="146"/>
  <c r="M174" i="146" s="1"/>
  <c r="L173" i="146"/>
  <c r="M173" i="146" s="1"/>
  <c r="L172" i="146"/>
  <c r="M172" i="146" s="1"/>
  <c r="L171" i="146"/>
  <c r="M171" i="146" s="1"/>
  <c r="L170" i="146"/>
  <c r="M170" i="146" s="1"/>
  <c r="L169" i="146"/>
  <c r="M169" i="146" s="1"/>
  <c r="L168" i="146"/>
  <c r="M168" i="146" s="1"/>
  <c r="L167" i="146"/>
  <c r="M167" i="146" s="1"/>
  <c r="L166" i="146"/>
  <c r="M166" i="146" s="1"/>
  <c r="L165" i="146"/>
  <c r="M165" i="146" s="1"/>
  <c r="L164" i="146"/>
  <c r="M164" i="146" s="1"/>
  <c r="L163" i="146"/>
  <c r="M163" i="146" s="1"/>
  <c r="L162" i="146"/>
  <c r="M162" i="146" s="1"/>
  <c r="L161" i="146"/>
  <c r="M161" i="146" s="1"/>
  <c r="L160" i="146"/>
  <c r="M160" i="146" s="1"/>
  <c r="L159" i="146"/>
  <c r="M159" i="146" s="1"/>
  <c r="L158" i="146"/>
  <c r="M158" i="146" s="1"/>
  <c r="L157" i="146"/>
  <c r="M157" i="146" s="1"/>
  <c r="L156" i="146"/>
  <c r="M156" i="146" s="1"/>
  <c r="L155" i="146"/>
  <c r="M155" i="146" s="1"/>
  <c r="L154" i="146"/>
  <c r="M154" i="146" s="1"/>
  <c r="L153" i="146"/>
  <c r="M153" i="146" s="1"/>
  <c r="L152" i="146"/>
  <c r="M152" i="146" s="1"/>
  <c r="L151" i="146"/>
  <c r="M151" i="146" s="1"/>
  <c r="L150" i="146"/>
  <c r="M150" i="146" s="1"/>
  <c r="L149" i="146"/>
  <c r="M149" i="146" s="1"/>
  <c r="L148" i="146"/>
  <c r="M148" i="146" s="1"/>
  <c r="L147" i="146"/>
  <c r="M147" i="146" s="1"/>
  <c r="L146" i="146"/>
  <c r="M146" i="146" s="1"/>
  <c r="L145" i="146"/>
  <c r="M145" i="146" s="1"/>
  <c r="L144" i="146"/>
  <c r="M144" i="146" s="1"/>
  <c r="L143" i="146"/>
  <c r="M143" i="146" s="1"/>
  <c r="L142" i="146"/>
  <c r="M142" i="146" s="1"/>
  <c r="L141" i="146"/>
  <c r="M141" i="146" s="1"/>
  <c r="L140" i="146"/>
  <c r="M140" i="146" s="1"/>
  <c r="L139" i="146"/>
  <c r="M139" i="146" s="1"/>
  <c r="L138" i="146"/>
  <c r="M138" i="146" s="1"/>
  <c r="L137" i="146"/>
  <c r="M137" i="146" s="1"/>
  <c r="L136" i="146"/>
  <c r="M136" i="146" s="1"/>
  <c r="L135" i="146"/>
  <c r="M135" i="146" s="1"/>
  <c r="L134" i="146"/>
  <c r="M134" i="146" s="1"/>
  <c r="L133" i="146"/>
  <c r="M133" i="146" s="1"/>
  <c r="L132" i="146"/>
  <c r="M132" i="146" s="1"/>
  <c r="L131" i="146"/>
  <c r="M131" i="146" s="1"/>
  <c r="L130" i="146"/>
  <c r="M130" i="146" s="1"/>
  <c r="L129" i="146"/>
  <c r="M129" i="146" s="1"/>
  <c r="L128" i="146"/>
  <c r="M128" i="146" s="1"/>
  <c r="L127" i="146"/>
  <c r="M127" i="146" s="1"/>
  <c r="L126" i="146"/>
  <c r="M126" i="146" s="1"/>
  <c r="L125" i="146"/>
  <c r="M125" i="146" s="1"/>
  <c r="L124" i="146"/>
  <c r="M124" i="146" s="1"/>
  <c r="L123" i="146"/>
  <c r="M123" i="146" s="1"/>
  <c r="L122" i="146"/>
  <c r="M122" i="146" s="1"/>
  <c r="L121" i="146"/>
  <c r="M121" i="146" s="1"/>
  <c r="L120" i="146"/>
  <c r="M120" i="146" s="1"/>
  <c r="L119" i="146"/>
  <c r="M119" i="146" s="1"/>
  <c r="L118" i="146"/>
  <c r="M118" i="146" s="1"/>
  <c r="L117" i="146"/>
  <c r="M117" i="146" s="1"/>
  <c r="L116" i="146"/>
  <c r="M116" i="146" s="1"/>
  <c r="L115" i="146"/>
  <c r="M115" i="146" s="1"/>
  <c r="L114" i="146"/>
  <c r="M114" i="146" s="1"/>
  <c r="L113" i="146"/>
  <c r="M113" i="146" s="1"/>
  <c r="L112" i="146"/>
  <c r="M112" i="146" s="1"/>
  <c r="L111" i="146"/>
  <c r="M111" i="146" s="1"/>
  <c r="L110" i="146"/>
  <c r="M110" i="146" s="1"/>
  <c r="L109" i="146"/>
  <c r="M109" i="146" s="1"/>
  <c r="L108" i="146"/>
  <c r="M108" i="146" s="1"/>
  <c r="L107" i="146"/>
  <c r="M107" i="146" s="1"/>
  <c r="L106" i="146"/>
  <c r="M106" i="146" s="1"/>
  <c r="L105" i="146"/>
  <c r="M105" i="146" s="1"/>
  <c r="L104" i="146"/>
  <c r="M104" i="146" s="1"/>
  <c r="L103" i="146"/>
  <c r="M103" i="146" s="1"/>
  <c r="L102" i="146"/>
  <c r="M102" i="146" s="1"/>
  <c r="L101" i="146"/>
  <c r="M101" i="146" s="1"/>
  <c r="L100" i="146"/>
  <c r="M100" i="146" s="1"/>
  <c r="L99" i="146"/>
  <c r="M99" i="146" s="1"/>
  <c r="L98" i="146"/>
  <c r="M98" i="146" s="1"/>
  <c r="L97" i="146"/>
  <c r="M97" i="146" s="1"/>
  <c r="L96" i="146"/>
  <c r="M96" i="146" s="1"/>
  <c r="L95" i="146"/>
  <c r="M95" i="146" s="1"/>
  <c r="L94" i="146"/>
  <c r="M94" i="146" s="1"/>
  <c r="L93" i="146"/>
  <c r="M93" i="146" s="1"/>
  <c r="L92" i="146"/>
  <c r="M92" i="146" s="1"/>
  <c r="L91" i="146"/>
  <c r="M91" i="146" s="1"/>
  <c r="L90" i="146"/>
  <c r="M90" i="146" s="1"/>
  <c r="L89" i="146"/>
  <c r="M89" i="146" s="1"/>
  <c r="L88" i="146"/>
  <c r="M88" i="146" s="1"/>
  <c r="L87" i="146"/>
  <c r="M87" i="146" s="1"/>
  <c r="L86" i="146"/>
  <c r="M86" i="146" s="1"/>
  <c r="L85" i="146"/>
  <c r="M85" i="146" s="1"/>
  <c r="L84" i="146"/>
  <c r="M84" i="146" s="1"/>
  <c r="L83" i="146"/>
  <c r="M83" i="146" s="1"/>
  <c r="L82" i="146"/>
  <c r="M82" i="146" s="1"/>
  <c r="L81" i="146"/>
  <c r="M81" i="146" s="1"/>
  <c r="L80" i="146"/>
  <c r="M80" i="146" s="1"/>
  <c r="L79" i="146"/>
  <c r="M79" i="146" s="1"/>
  <c r="L78" i="146"/>
  <c r="M78" i="146" s="1"/>
  <c r="L77" i="146"/>
  <c r="M77" i="146" s="1"/>
  <c r="L76" i="146"/>
  <c r="M76" i="146" s="1"/>
  <c r="L75" i="146"/>
  <c r="M75" i="146" s="1"/>
  <c r="L74" i="146"/>
  <c r="M74" i="146" s="1"/>
  <c r="L73" i="146"/>
  <c r="M73" i="146" s="1"/>
  <c r="L72" i="146"/>
  <c r="M72" i="146" s="1"/>
  <c r="L71" i="146"/>
  <c r="M71" i="146" s="1"/>
  <c r="L70" i="146"/>
  <c r="M70" i="146" s="1"/>
  <c r="L69" i="146"/>
  <c r="M69" i="146" s="1"/>
  <c r="L68" i="146"/>
  <c r="M68" i="146" s="1"/>
  <c r="L67" i="146"/>
  <c r="M67" i="146" s="1"/>
  <c r="L66" i="146"/>
  <c r="M66" i="146" s="1"/>
  <c r="L65" i="146"/>
  <c r="M65" i="146" s="1"/>
  <c r="L64" i="146"/>
  <c r="M64" i="146" s="1"/>
  <c r="L63" i="146"/>
  <c r="M63" i="146" s="1"/>
  <c r="L62" i="146"/>
  <c r="M62" i="146" s="1"/>
  <c r="L61" i="146"/>
  <c r="M61" i="146" s="1"/>
  <c r="L60" i="146"/>
  <c r="M60" i="146" s="1"/>
  <c r="L59" i="146"/>
  <c r="M59" i="146" s="1"/>
  <c r="L58" i="146"/>
  <c r="M58" i="146" s="1"/>
  <c r="L57" i="146"/>
  <c r="M57" i="146" s="1"/>
  <c r="L56" i="146"/>
  <c r="M56" i="146" s="1"/>
  <c r="L55" i="146"/>
  <c r="M55" i="146" s="1"/>
  <c r="L54" i="146"/>
  <c r="M54" i="146" s="1"/>
  <c r="L53" i="146"/>
  <c r="M53" i="146" s="1"/>
  <c r="L52" i="146"/>
  <c r="M52" i="146" s="1"/>
  <c r="L51" i="146"/>
  <c r="M51" i="146" s="1"/>
  <c r="L50" i="146"/>
  <c r="M50" i="146" s="1"/>
  <c r="L49" i="146"/>
  <c r="M49" i="146" s="1"/>
  <c r="L48" i="146"/>
  <c r="M48" i="146" s="1"/>
  <c r="L47" i="146"/>
  <c r="M47" i="146" s="1"/>
  <c r="L46" i="146"/>
  <c r="M46" i="146" s="1"/>
  <c r="L45" i="146"/>
  <c r="M45" i="146" s="1"/>
  <c r="L44" i="146"/>
  <c r="M44" i="146" s="1"/>
  <c r="L43" i="146"/>
  <c r="M43" i="146" s="1"/>
  <c r="L42" i="146"/>
  <c r="M42" i="146" s="1"/>
  <c r="L41" i="146"/>
  <c r="M41" i="146" s="1"/>
  <c r="L40" i="146"/>
  <c r="M40" i="146" s="1"/>
  <c r="L39" i="146"/>
  <c r="M39" i="146" s="1"/>
  <c r="L38" i="146"/>
  <c r="M38" i="146" s="1"/>
  <c r="L37" i="146"/>
  <c r="M37" i="146" s="1"/>
  <c r="L36" i="146"/>
  <c r="M36" i="146" s="1"/>
  <c r="L35" i="146"/>
  <c r="M35" i="146" s="1"/>
  <c r="L34" i="146"/>
  <c r="M34" i="146" s="1"/>
  <c r="L33" i="146"/>
  <c r="M33" i="146" s="1"/>
  <c r="L32" i="146"/>
  <c r="M32" i="146" s="1"/>
  <c r="L31" i="146"/>
  <c r="M31" i="146" s="1"/>
  <c r="L30" i="146"/>
  <c r="M30" i="146" s="1"/>
  <c r="L29" i="146"/>
  <c r="M29" i="146" s="1"/>
  <c r="L28" i="146"/>
  <c r="M28" i="146" s="1"/>
  <c r="L27" i="146"/>
  <c r="M27" i="146" s="1"/>
  <c r="L26" i="146"/>
  <c r="M26" i="146" s="1"/>
  <c r="L25" i="146"/>
  <c r="M25" i="146" s="1"/>
  <c r="L24" i="146"/>
  <c r="M24" i="146" s="1"/>
  <c r="L23" i="146"/>
  <c r="M23" i="146" s="1"/>
  <c r="L22" i="146"/>
  <c r="M22" i="146" s="1"/>
  <c r="L21" i="146"/>
  <c r="M21" i="146" s="1"/>
  <c r="L20" i="146"/>
  <c r="M20" i="146" s="1"/>
  <c r="L19" i="146"/>
  <c r="M19" i="146" s="1"/>
  <c r="L18" i="146"/>
  <c r="M18" i="146" s="1"/>
  <c r="L17" i="146"/>
  <c r="M17" i="146" s="1"/>
  <c r="L16" i="146"/>
  <c r="M16" i="146" s="1"/>
  <c r="L15" i="146"/>
  <c r="M15" i="146" s="1"/>
  <c r="L14" i="146"/>
  <c r="M14" i="146" s="1"/>
  <c r="L13" i="146"/>
  <c r="M13" i="146" s="1"/>
  <c r="L12" i="146"/>
  <c r="M12" i="146" s="1"/>
  <c r="L11" i="146"/>
  <c r="M11" i="146" s="1"/>
  <c r="L10" i="146"/>
  <c r="M10" i="146" s="1"/>
  <c r="L9" i="146"/>
  <c r="M9" i="146" s="1"/>
  <c r="L8" i="146"/>
  <c r="M8" i="146" s="1"/>
  <c r="L7" i="146"/>
  <c r="M7" i="146" s="1"/>
  <c r="L6" i="146"/>
  <c r="M6" i="146" s="1"/>
  <c r="M5" i="146"/>
  <c r="L4" i="146"/>
  <c r="M4" i="146" s="1"/>
  <c r="L210" i="145"/>
  <c r="M210" i="145" s="1"/>
  <c r="L209" i="145"/>
  <c r="M209" i="145" s="1"/>
  <c r="L208" i="145"/>
  <c r="M208" i="145" s="1"/>
  <c r="L207" i="145"/>
  <c r="M207" i="145" s="1"/>
  <c r="L206" i="145"/>
  <c r="M206" i="145" s="1"/>
  <c r="L205" i="145"/>
  <c r="M205" i="145" s="1"/>
  <c r="L204" i="145"/>
  <c r="M204" i="145" s="1"/>
  <c r="L203" i="145"/>
  <c r="M203" i="145" s="1"/>
  <c r="L202" i="145"/>
  <c r="M202" i="145" s="1"/>
  <c r="L201" i="145"/>
  <c r="M201" i="145" s="1"/>
  <c r="L200" i="145"/>
  <c r="M200" i="145" s="1"/>
  <c r="L199" i="145"/>
  <c r="M199" i="145" s="1"/>
  <c r="L198" i="145"/>
  <c r="M198" i="145" s="1"/>
  <c r="L197" i="145"/>
  <c r="M197" i="145" s="1"/>
  <c r="L196" i="145"/>
  <c r="M196" i="145" s="1"/>
  <c r="L195" i="145"/>
  <c r="M195" i="145" s="1"/>
  <c r="L194" i="145"/>
  <c r="M194" i="145" s="1"/>
  <c r="L193" i="145"/>
  <c r="M193" i="145" s="1"/>
  <c r="L192" i="145"/>
  <c r="M192" i="145" s="1"/>
  <c r="L191" i="145"/>
  <c r="M191" i="145" s="1"/>
  <c r="L190" i="145"/>
  <c r="M190" i="145" s="1"/>
  <c r="L189" i="145"/>
  <c r="M189" i="145" s="1"/>
  <c r="L188" i="145"/>
  <c r="M188" i="145" s="1"/>
  <c r="L187" i="145"/>
  <c r="M187" i="145" s="1"/>
  <c r="L186" i="145"/>
  <c r="M186" i="145" s="1"/>
  <c r="L185" i="145"/>
  <c r="M185" i="145" s="1"/>
  <c r="L184" i="145"/>
  <c r="M184" i="145" s="1"/>
  <c r="L183" i="145"/>
  <c r="M183" i="145" s="1"/>
  <c r="L182" i="145"/>
  <c r="M182" i="145" s="1"/>
  <c r="L181" i="145"/>
  <c r="M181" i="145" s="1"/>
  <c r="L180" i="145"/>
  <c r="M180" i="145" s="1"/>
  <c r="L179" i="145"/>
  <c r="M179" i="145" s="1"/>
  <c r="L178" i="145"/>
  <c r="M178" i="145" s="1"/>
  <c r="L177" i="145"/>
  <c r="M177" i="145" s="1"/>
  <c r="L176" i="145"/>
  <c r="M176" i="145" s="1"/>
  <c r="L175" i="145"/>
  <c r="M175" i="145" s="1"/>
  <c r="L174" i="145"/>
  <c r="M174" i="145" s="1"/>
  <c r="L173" i="145"/>
  <c r="M173" i="145" s="1"/>
  <c r="L172" i="145"/>
  <c r="M172" i="145" s="1"/>
  <c r="L171" i="145"/>
  <c r="M171" i="145" s="1"/>
  <c r="L170" i="145"/>
  <c r="M170" i="145" s="1"/>
  <c r="L169" i="145"/>
  <c r="M169" i="145" s="1"/>
  <c r="L168" i="145"/>
  <c r="M168" i="145" s="1"/>
  <c r="L167" i="145"/>
  <c r="M167" i="145" s="1"/>
  <c r="L166" i="145"/>
  <c r="M166" i="145" s="1"/>
  <c r="L165" i="145"/>
  <c r="M165" i="145" s="1"/>
  <c r="L164" i="145"/>
  <c r="M164" i="145" s="1"/>
  <c r="L163" i="145"/>
  <c r="M163" i="145" s="1"/>
  <c r="L162" i="145"/>
  <c r="M162" i="145" s="1"/>
  <c r="L161" i="145"/>
  <c r="M161" i="145" s="1"/>
  <c r="L160" i="145"/>
  <c r="M160" i="145" s="1"/>
  <c r="L159" i="145"/>
  <c r="M159" i="145" s="1"/>
  <c r="L158" i="145"/>
  <c r="M158" i="145" s="1"/>
  <c r="L157" i="145"/>
  <c r="M157" i="145" s="1"/>
  <c r="L156" i="145"/>
  <c r="M156" i="145" s="1"/>
  <c r="L155" i="145"/>
  <c r="M155" i="145" s="1"/>
  <c r="M154" i="145"/>
  <c r="L154" i="145"/>
  <c r="L153" i="145"/>
  <c r="M153" i="145" s="1"/>
  <c r="L152" i="145"/>
  <c r="M152" i="145" s="1"/>
  <c r="L151" i="145"/>
  <c r="M151" i="145" s="1"/>
  <c r="L150" i="145"/>
  <c r="M150" i="145" s="1"/>
  <c r="L149" i="145"/>
  <c r="M149" i="145" s="1"/>
  <c r="L148" i="145"/>
  <c r="M148" i="145" s="1"/>
  <c r="L147" i="145"/>
  <c r="M147" i="145" s="1"/>
  <c r="L146" i="145"/>
  <c r="M146" i="145" s="1"/>
  <c r="L145" i="145"/>
  <c r="M145" i="145" s="1"/>
  <c r="L144" i="145"/>
  <c r="M144" i="145" s="1"/>
  <c r="L143" i="145"/>
  <c r="M143" i="145" s="1"/>
  <c r="L142" i="145"/>
  <c r="M142" i="145" s="1"/>
  <c r="L141" i="145"/>
  <c r="M141" i="145" s="1"/>
  <c r="L140" i="145"/>
  <c r="M140" i="145" s="1"/>
  <c r="L139" i="145"/>
  <c r="M139" i="145" s="1"/>
  <c r="L138" i="145"/>
  <c r="M138" i="145" s="1"/>
  <c r="L137" i="145"/>
  <c r="M137" i="145" s="1"/>
  <c r="L136" i="145"/>
  <c r="M136" i="145" s="1"/>
  <c r="L135" i="145"/>
  <c r="M135" i="145" s="1"/>
  <c r="L134" i="145"/>
  <c r="M134" i="145" s="1"/>
  <c r="L133" i="145"/>
  <c r="M133" i="145" s="1"/>
  <c r="L132" i="145"/>
  <c r="M132" i="145" s="1"/>
  <c r="L131" i="145"/>
  <c r="M131" i="145" s="1"/>
  <c r="L130" i="145"/>
  <c r="M130" i="145" s="1"/>
  <c r="L129" i="145"/>
  <c r="M129" i="145" s="1"/>
  <c r="L128" i="145"/>
  <c r="M128" i="145" s="1"/>
  <c r="L127" i="145"/>
  <c r="M127" i="145" s="1"/>
  <c r="L126" i="145"/>
  <c r="M126" i="145" s="1"/>
  <c r="L125" i="145"/>
  <c r="M125" i="145" s="1"/>
  <c r="L124" i="145"/>
  <c r="M124" i="145" s="1"/>
  <c r="L123" i="145"/>
  <c r="M123" i="145" s="1"/>
  <c r="L122" i="145"/>
  <c r="M122" i="145" s="1"/>
  <c r="L121" i="145"/>
  <c r="M121" i="145" s="1"/>
  <c r="L120" i="145"/>
  <c r="M120" i="145" s="1"/>
  <c r="L119" i="145"/>
  <c r="M119" i="145" s="1"/>
  <c r="L118" i="145"/>
  <c r="M118" i="145" s="1"/>
  <c r="L117" i="145"/>
  <c r="M117" i="145" s="1"/>
  <c r="L116" i="145"/>
  <c r="M116" i="145" s="1"/>
  <c r="L115" i="145"/>
  <c r="M115" i="145" s="1"/>
  <c r="L114" i="145"/>
  <c r="M114" i="145" s="1"/>
  <c r="L113" i="145"/>
  <c r="M113" i="145" s="1"/>
  <c r="L112" i="145"/>
  <c r="M112" i="145" s="1"/>
  <c r="L111" i="145"/>
  <c r="M111" i="145" s="1"/>
  <c r="L110" i="145"/>
  <c r="M110" i="145" s="1"/>
  <c r="L109" i="145"/>
  <c r="M109" i="145" s="1"/>
  <c r="L108" i="145"/>
  <c r="M108" i="145" s="1"/>
  <c r="L107" i="145"/>
  <c r="M107" i="145" s="1"/>
  <c r="M106" i="145"/>
  <c r="L106" i="145"/>
  <c r="L105" i="145"/>
  <c r="M105" i="145" s="1"/>
  <c r="L104" i="145"/>
  <c r="M104" i="145" s="1"/>
  <c r="L103" i="145"/>
  <c r="M103" i="145" s="1"/>
  <c r="L102" i="145"/>
  <c r="M102" i="145" s="1"/>
  <c r="L101" i="145"/>
  <c r="M101" i="145" s="1"/>
  <c r="L100" i="145"/>
  <c r="M100" i="145" s="1"/>
  <c r="L99" i="145"/>
  <c r="M99" i="145" s="1"/>
  <c r="L98" i="145"/>
  <c r="M98" i="145" s="1"/>
  <c r="L97" i="145"/>
  <c r="M97" i="145" s="1"/>
  <c r="L96" i="145"/>
  <c r="M96" i="145" s="1"/>
  <c r="L95" i="145"/>
  <c r="M95" i="145" s="1"/>
  <c r="L94" i="145"/>
  <c r="M94" i="145" s="1"/>
  <c r="L93" i="145"/>
  <c r="M93" i="145" s="1"/>
  <c r="L92" i="145"/>
  <c r="M92" i="145" s="1"/>
  <c r="L91" i="145"/>
  <c r="M91" i="145" s="1"/>
  <c r="L90" i="145"/>
  <c r="M90" i="145" s="1"/>
  <c r="L89" i="145"/>
  <c r="M89" i="145" s="1"/>
  <c r="L88" i="145"/>
  <c r="M88" i="145" s="1"/>
  <c r="L87" i="145"/>
  <c r="M87" i="145" s="1"/>
  <c r="L86" i="145"/>
  <c r="M86" i="145" s="1"/>
  <c r="L85" i="145"/>
  <c r="M85" i="145" s="1"/>
  <c r="L84" i="145"/>
  <c r="M84" i="145" s="1"/>
  <c r="L83" i="145"/>
  <c r="M83" i="145" s="1"/>
  <c r="L82" i="145"/>
  <c r="M82" i="145" s="1"/>
  <c r="L81" i="145"/>
  <c r="M81" i="145" s="1"/>
  <c r="L80" i="145"/>
  <c r="M80" i="145" s="1"/>
  <c r="L79" i="145"/>
  <c r="M79" i="145" s="1"/>
  <c r="L78" i="145"/>
  <c r="M78" i="145" s="1"/>
  <c r="L77" i="145"/>
  <c r="M77" i="145" s="1"/>
  <c r="L76" i="145"/>
  <c r="M76" i="145" s="1"/>
  <c r="L75" i="145"/>
  <c r="M75" i="145" s="1"/>
  <c r="L74" i="145"/>
  <c r="M74" i="145" s="1"/>
  <c r="L73" i="145"/>
  <c r="M73" i="145" s="1"/>
  <c r="L72" i="145"/>
  <c r="M72" i="145" s="1"/>
  <c r="L71" i="145"/>
  <c r="M71" i="145" s="1"/>
  <c r="L70" i="145"/>
  <c r="M70" i="145" s="1"/>
  <c r="L69" i="145"/>
  <c r="M69" i="145" s="1"/>
  <c r="L68" i="145"/>
  <c r="M68" i="145" s="1"/>
  <c r="L67" i="145"/>
  <c r="M67" i="145" s="1"/>
  <c r="L66" i="145"/>
  <c r="M66" i="145" s="1"/>
  <c r="L65" i="145"/>
  <c r="M65" i="145" s="1"/>
  <c r="L64" i="145"/>
  <c r="M64" i="145" s="1"/>
  <c r="L63" i="145"/>
  <c r="M63" i="145" s="1"/>
  <c r="L62" i="145"/>
  <c r="M62" i="145" s="1"/>
  <c r="L61" i="145"/>
  <c r="M61" i="145" s="1"/>
  <c r="L60" i="145"/>
  <c r="M60" i="145" s="1"/>
  <c r="L59" i="145"/>
  <c r="M59" i="145" s="1"/>
  <c r="L58" i="145"/>
  <c r="M58" i="145" s="1"/>
  <c r="L57" i="145"/>
  <c r="M57" i="145" s="1"/>
  <c r="L56" i="145"/>
  <c r="M56" i="145" s="1"/>
  <c r="L55" i="145"/>
  <c r="M55" i="145" s="1"/>
  <c r="L54" i="145"/>
  <c r="M54" i="145" s="1"/>
  <c r="L53" i="145"/>
  <c r="M53" i="145" s="1"/>
  <c r="L52" i="145"/>
  <c r="M52" i="145" s="1"/>
  <c r="L51" i="145"/>
  <c r="M51" i="145" s="1"/>
  <c r="L50" i="145"/>
  <c r="M50" i="145" s="1"/>
  <c r="L49" i="145"/>
  <c r="M49" i="145" s="1"/>
  <c r="L48" i="145"/>
  <c r="M48" i="145" s="1"/>
  <c r="L47" i="145"/>
  <c r="M47" i="145" s="1"/>
  <c r="L46" i="145"/>
  <c r="M46" i="145" s="1"/>
  <c r="L45" i="145"/>
  <c r="M45" i="145" s="1"/>
  <c r="L44" i="145"/>
  <c r="M44" i="145" s="1"/>
  <c r="L43" i="145"/>
  <c r="M43" i="145" s="1"/>
  <c r="L42" i="145"/>
  <c r="M42" i="145" s="1"/>
  <c r="L41" i="145"/>
  <c r="M41" i="145" s="1"/>
  <c r="L40" i="145"/>
  <c r="M40" i="145" s="1"/>
  <c r="L39" i="145"/>
  <c r="M39" i="145" s="1"/>
  <c r="L38" i="145"/>
  <c r="M38" i="145" s="1"/>
  <c r="L37" i="145"/>
  <c r="M37" i="145" s="1"/>
  <c r="L36" i="145"/>
  <c r="M36" i="145" s="1"/>
  <c r="L35" i="145"/>
  <c r="M35" i="145" s="1"/>
  <c r="L34" i="145"/>
  <c r="M34" i="145" s="1"/>
  <c r="L33" i="145"/>
  <c r="M33" i="145" s="1"/>
  <c r="L32" i="145"/>
  <c r="M32" i="145" s="1"/>
  <c r="L31" i="145"/>
  <c r="M31" i="145" s="1"/>
  <c r="L30" i="145"/>
  <c r="M30" i="145" s="1"/>
  <c r="L29" i="145"/>
  <c r="M29" i="145" s="1"/>
  <c r="L28" i="145"/>
  <c r="M28" i="145" s="1"/>
  <c r="L27" i="145"/>
  <c r="M27" i="145" s="1"/>
  <c r="L26" i="145"/>
  <c r="M26" i="145" s="1"/>
  <c r="L25" i="145"/>
  <c r="M25" i="145" s="1"/>
  <c r="L24" i="145"/>
  <c r="M24" i="145" s="1"/>
  <c r="L23" i="145"/>
  <c r="M23" i="145" s="1"/>
  <c r="L22" i="145"/>
  <c r="M22" i="145" s="1"/>
  <c r="L21" i="145"/>
  <c r="M21" i="145" s="1"/>
  <c r="L20" i="145"/>
  <c r="M20" i="145" s="1"/>
  <c r="L19" i="145"/>
  <c r="M19" i="145" s="1"/>
  <c r="L18" i="145"/>
  <c r="M18" i="145" s="1"/>
  <c r="L17" i="145"/>
  <c r="M17" i="145" s="1"/>
  <c r="L16" i="145"/>
  <c r="M16" i="145" s="1"/>
  <c r="L15" i="145"/>
  <c r="M15" i="145" s="1"/>
  <c r="L14" i="145"/>
  <c r="M14" i="145" s="1"/>
  <c r="L13" i="145"/>
  <c r="M13" i="145" s="1"/>
  <c r="L12" i="145"/>
  <c r="M12" i="145" s="1"/>
  <c r="L11" i="145"/>
  <c r="M11" i="145" s="1"/>
  <c r="L10" i="145"/>
  <c r="M10" i="145" s="1"/>
  <c r="L9" i="145"/>
  <c r="M9" i="145" s="1"/>
  <c r="L8" i="145"/>
  <c r="M8" i="145" s="1"/>
  <c r="L7" i="145"/>
  <c r="M7" i="145" s="1"/>
  <c r="L6" i="145"/>
  <c r="M6" i="145" s="1"/>
  <c r="M5" i="145"/>
  <c r="L4" i="145"/>
  <c r="M4" i="145" s="1"/>
  <c r="L210" i="144"/>
  <c r="M210" i="144" s="1"/>
  <c r="L209" i="144"/>
  <c r="M209" i="144" s="1"/>
  <c r="L208" i="144"/>
  <c r="M208" i="144" s="1"/>
  <c r="L207" i="144"/>
  <c r="M207" i="144" s="1"/>
  <c r="L206" i="144"/>
  <c r="M206" i="144" s="1"/>
  <c r="L205" i="144"/>
  <c r="M205" i="144" s="1"/>
  <c r="L204" i="144"/>
  <c r="M204" i="144" s="1"/>
  <c r="L203" i="144"/>
  <c r="M203" i="144" s="1"/>
  <c r="L202" i="144"/>
  <c r="M202" i="144" s="1"/>
  <c r="L201" i="144"/>
  <c r="M201" i="144" s="1"/>
  <c r="L200" i="144"/>
  <c r="M200" i="144" s="1"/>
  <c r="L199" i="144"/>
  <c r="M199" i="144" s="1"/>
  <c r="L198" i="144"/>
  <c r="M198" i="144" s="1"/>
  <c r="L197" i="144"/>
  <c r="M197" i="144" s="1"/>
  <c r="L196" i="144"/>
  <c r="M196" i="144" s="1"/>
  <c r="L195" i="144"/>
  <c r="M195" i="144" s="1"/>
  <c r="L194" i="144"/>
  <c r="M194" i="144" s="1"/>
  <c r="L193" i="144"/>
  <c r="M193" i="144" s="1"/>
  <c r="L192" i="144"/>
  <c r="M192" i="144" s="1"/>
  <c r="L191" i="144"/>
  <c r="M191" i="144" s="1"/>
  <c r="L190" i="144"/>
  <c r="M190" i="144" s="1"/>
  <c r="L189" i="144"/>
  <c r="M189" i="144" s="1"/>
  <c r="L188" i="144"/>
  <c r="M188" i="144" s="1"/>
  <c r="L187" i="144"/>
  <c r="M187" i="144" s="1"/>
  <c r="L186" i="144"/>
  <c r="M186" i="144" s="1"/>
  <c r="L185" i="144"/>
  <c r="M185" i="144" s="1"/>
  <c r="L184" i="144"/>
  <c r="M184" i="144" s="1"/>
  <c r="L183" i="144"/>
  <c r="M183" i="144" s="1"/>
  <c r="L182" i="144"/>
  <c r="M182" i="144" s="1"/>
  <c r="L181" i="144"/>
  <c r="M181" i="144" s="1"/>
  <c r="M180" i="144"/>
  <c r="L180" i="144"/>
  <c r="L179" i="144"/>
  <c r="M179" i="144" s="1"/>
  <c r="L178" i="144"/>
  <c r="M178" i="144" s="1"/>
  <c r="L177" i="144"/>
  <c r="M177" i="144" s="1"/>
  <c r="L176" i="144"/>
  <c r="M176" i="144" s="1"/>
  <c r="L175" i="144"/>
  <c r="M175" i="144" s="1"/>
  <c r="L174" i="144"/>
  <c r="M174" i="144" s="1"/>
  <c r="L173" i="144"/>
  <c r="M173" i="144" s="1"/>
  <c r="L172" i="144"/>
  <c r="M172" i="144" s="1"/>
  <c r="L171" i="144"/>
  <c r="M171" i="144" s="1"/>
  <c r="L170" i="144"/>
  <c r="M170" i="144" s="1"/>
  <c r="L169" i="144"/>
  <c r="M169" i="144" s="1"/>
  <c r="L168" i="144"/>
  <c r="M168" i="144" s="1"/>
  <c r="L167" i="144"/>
  <c r="M167" i="144" s="1"/>
  <c r="L166" i="144"/>
  <c r="M166" i="144" s="1"/>
  <c r="L165" i="144"/>
  <c r="M165" i="144" s="1"/>
  <c r="L164" i="144"/>
  <c r="M164" i="144" s="1"/>
  <c r="L163" i="144"/>
  <c r="M163" i="144" s="1"/>
  <c r="L162" i="144"/>
  <c r="M162" i="144" s="1"/>
  <c r="L161" i="144"/>
  <c r="M161" i="144" s="1"/>
  <c r="L160" i="144"/>
  <c r="M160" i="144" s="1"/>
  <c r="L159" i="144"/>
  <c r="M159" i="144" s="1"/>
  <c r="L158" i="144"/>
  <c r="M158" i="144" s="1"/>
  <c r="L157" i="144"/>
  <c r="M157" i="144" s="1"/>
  <c r="L156" i="144"/>
  <c r="M156" i="144" s="1"/>
  <c r="L155" i="144"/>
  <c r="M155" i="144" s="1"/>
  <c r="L154" i="144"/>
  <c r="M154" i="144" s="1"/>
  <c r="L153" i="144"/>
  <c r="M153" i="144" s="1"/>
  <c r="L152" i="144"/>
  <c r="M152" i="144" s="1"/>
  <c r="L151" i="144"/>
  <c r="M151" i="144" s="1"/>
  <c r="L150" i="144"/>
  <c r="M150" i="144" s="1"/>
  <c r="L149" i="144"/>
  <c r="M149" i="144" s="1"/>
  <c r="L148" i="144"/>
  <c r="M148" i="144" s="1"/>
  <c r="L147" i="144"/>
  <c r="M147" i="144" s="1"/>
  <c r="L146" i="144"/>
  <c r="M146" i="144" s="1"/>
  <c r="L145" i="144"/>
  <c r="M145" i="144" s="1"/>
  <c r="L144" i="144"/>
  <c r="M144" i="144" s="1"/>
  <c r="L143" i="144"/>
  <c r="M143" i="144" s="1"/>
  <c r="L142" i="144"/>
  <c r="M142" i="144" s="1"/>
  <c r="L141" i="144"/>
  <c r="M141" i="144" s="1"/>
  <c r="L140" i="144"/>
  <c r="M140" i="144" s="1"/>
  <c r="L139" i="144"/>
  <c r="M139" i="144" s="1"/>
  <c r="L138" i="144"/>
  <c r="M138" i="144" s="1"/>
  <c r="L137" i="144"/>
  <c r="M137" i="144" s="1"/>
  <c r="L136" i="144"/>
  <c r="M136" i="144" s="1"/>
  <c r="L135" i="144"/>
  <c r="M135" i="144" s="1"/>
  <c r="L134" i="144"/>
  <c r="M134" i="144" s="1"/>
  <c r="L133" i="144"/>
  <c r="M133" i="144" s="1"/>
  <c r="M132" i="144"/>
  <c r="L132" i="144"/>
  <c r="L131" i="144"/>
  <c r="M131" i="144" s="1"/>
  <c r="L130" i="144"/>
  <c r="M130" i="144" s="1"/>
  <c r="L129" i="144"/>
  <c r="M129" i="144" s="1"/>
  <c r="L128" i="144"/>
  <c r="M128" i="144" s="1"/>
  <c r="L127" i="144"/>
  <c r="M127" i="144" s="1"/>
  <c r="L126" i="144"/>
  <c r="M126" i="144" s="1"/>
  <c r="L125" i="144"/>
  <c r="M125" i="144" s="1"/>
  <c r="L124" i="144"/>
  <c r="M124" i="144" s="1"/>
  <c r="L123" i="144"/>
  <c r="M123" i="144" s="1"/>
  <c r="L122" i="144"/>
  <c r="M122" i="144" s="1"/>
  <c r="L121" i="144"/>
  <c r="M121" i="144" s="1"/>
  <c r="L120" i="144"/>
  <c r="M120" i="144" s="1"/>
  <c r="L119" i="144"/>
  <c r="M119" i="144" s="1"/>
  <c r="L118" i="144"/>
  <c r="M118" i="144" s="1"/>
  <c r="L117" i="144"/>
  <c r="M117" i="144" s="1"/>
  <c r="L116" i="144"/>
  <c r="M116" i="144" s="1"/>
  <c r="L115" i="144"/>
  <c r="M115" i="144" s="1"/>
  <c r="L114" i="144"/>
  <c r="M114" i="144" s="1"/>
  <c r="L113" i="144"/>
  <c r="M113" i="144" s="1"/>
  <c r="L112" i="144"/>
  <c r="M112" i="144" s="1"/>
  <c r="L111" i="144"/>
  <c r="M111" i="144" s="1"/>
  <c r="L110" i="144"/>
  <c r="M110" i="144" s="1"/>
  <c r="L109" i="144"/>
  <c r="M109" i="144" s="1"/>
  <c r="L108" i="144"/>
  <c r="M108" i="144" s="1"/>
  <c r="L107" i="144"/>
  <c r="M107" i="144" s="1"/>
  <c r="L106" i="144"/>
  <c r="M106" i="144" s="1"/>
  <c r="L105" i="144"/>
  <c r="M105" i="144" s="1"/>
  <c r="L104" i="144"/>
  <c r="M104" i="144" s="1"/>
  <c r="L103" i="144"/>
  <c r="M103" i="144" s="1"/>
  <c r="L102" i="144"/>
  <c r="M102" i="144" s="1"/>
  <c r="L101" i="144"/>
  <c r="M101" i="144" s="1"/>
  <c r="M100" i="144"/>
  <c r="L100" i="144"/>
  <c r="L99" i="144"/>
  <c r="M99" i="144" s="1"/>
  <c r="L98" i="144"/>
  <c r="M98" i="144" s="1"/>
  <c r="L97" i="144"/>
  <c r="M97" i="144" s="1"/>
  <c r="L96" i="144"/>
  <c r="M96" i="144" s="1"/>
  <c r="L95" i="144"/>
  <c r="M95" i="144" s="1"/>
  <c r="L94" i="144"/>
  <c r="M94" i="144" s="1"/>
  <c r="L93" i="144"/>
  <c r="M93" i="144" s="1"/>
  <c r="L92" i="144"/>
  <c r="M92" i="144" s="1"/>
  <c r="L91" i="144"/>
  <c r="M91" i="144" s="1"/>
  <c r="L90" i="144"/>
  <c r="M90" i="144" s="1"/>
  <c r="L89" i="144"/>
  <c r="M89" i="144" s="1"/>
  <c r="L88" i="144"/>
  <c r="M88" i="144" s="1"/>
  <c r="L87" i="144"/>
  <c r="M87" i="144" s="1"/>
  <c r="L86" i="144"/>
  <c r="M86" i="144" s="1"/>
  <c r="L85" i="144"/>
  <c r="M85" i="144" s="1"/>
  <c r="L84" i="144"/>
  <c r="M84" i="144" s="1"/>
  <c r="L83" i="144"/>
  <c r="M83" i="144" s="1"/>
  <c r="L82" i="144"/>
  <c r="M82" i="144" s="1"/>
  <c r="L81" i="144"/>
  <c r="M81" i="144" s="1"/>
  <c r="L80" i="144"/>
  <c r="M80" i="144" s="1"/>
  <c r="L79" i="144"/>
  <c r="M79" i="144" s="1"/>
  <c r="L78" i="144"/>
  <c r="M78" i="144" s="1"/>
  <c r="L77" i="144"/>
  <c r="M77" i="144" s="1"/>
  <c r="L76" i="144"/>
  <c r="M76" i="144" s="1"/>
  <c r="L75" i="144"/>
  <c r="M75" i="144" s="1"/>
  <c r="L74" i="144"/>
  <c r="M74" i="144" s="1"/>
  <c r="L73" i="144"/>
  <c r="M73" i="144" s="1"/>
  <c r="L72" i="144"/>
  <c r="M72" i="144" s="1"/>
  <c r="L71" i="144"/>
  <c r="M71" i="144" s="1"/>
  <c r="L70" i="144"/>
  <c r="M70" i="144" s="1"/>
  <c r="L69" i="144"/>
  <c r="M69" i="144" s="1"/>
  <c r="L68" i="144"/>
  <c r="M68" i="144" s="1"/>
  <c r="L67" i="144"/>
  <c r="M67" i="144" s="1"/>
  <c r="L66" i="144"/>
  <c r="M66" i="144" s="1"/>
  <c r="L65" i="144"/>
  <c r="M65" i="144" s="1"/>
  <c r="L64" i="144"/>
  <c r="M64" i="144" s="1"/>
  <c r="L63" i="144"/>
  <c r="M63" i="144" s="1"/>
  <c r="L62" i="144"/>
  <c r="M62" i="144" s="1"/>
  <c r="L61" i="144"/>
  <c r="M61" i="144" s="1"/>
  <c r="L60" i="144"/>
  <c r="M60" i="144" s="1"/>
  <c r="L59" i="144"/>
  <c r="M59" i="144" s="1"/>
  <c r="L58" i="144"/>
  <c r="M58" i="144" s="1"/>
  <c r="L57" i="144"/>
  <c r="M57" i="144" s="1"/>
  <c r="M56" i="144"/>
  <c r="L56" i="144"/>
  <c r="L55" i="144"/>
  <c r="M55" i="144" s="1"/>
  <c r="L54" i="144"/>
  <c r="M54" i="144" s="1"/>
  <c r="L53" i="144"/>
  <c r="M53" i="144" s="1"/>
  <c r="L52" i="144"/>
  <c r="M52" i="144" s="1"/>
  <c r="L51" i="144"/>
  <c r="M51" i="144" s="1"/>
  <c r="L50" i="144"/>
  <c r="M50" i="144" s="1"/>
  <c r="L49" i="144"/>
  <c r="M49" i="144" s="1"/>
  <c r="L48" i="144"/>
  <c r="M48" i="144" s="1"/>
  <c r="L47" i="144"/>
  <c r="M47" i="144" s="1"/>
  <c r="L46" i="144"/>
  <c r="M46" i="144" s="1"/>
  <c r="L45" i="144"/>
  <c r="M45" i="144" s="1"/>
  <c r="L44" i="144"/>
  <c r="M44" i="144" s="1"/>
  <c r="L43" i="144"/>
  <c r="M43" i="144" s="1"/>
  <c r="L42" i="144"/>
  <c r="M42" i="144" s="1"/>
  <c r="L41" i="144"/>
  <c r="M41" i="144" s="1"/>
  <c r="L40" i="144"/>
  <c r="M40" i="144" s="1"/>
  <c r="L39" i="144"/>
  <c r="M39" i="144" s="1"/>
  <c r="M38" i="144"/>
  <c r="L38" i="144"/>
  <c r="L37" i="144"/>
  <c r="M37" i="144" s="1"/>
  <c r="L36" i="144"/>
  <c r="M36" i="144" s="1"/>
  <c r="L35" i="144"/>
  <c r="M35" i="144" s="1"/>
  <c r="L34" i="144"/>
  <c r="M34" i="144" s="1"/>
  <c r="L33" i="144"/>
  <c r="M33" i="144" s="1"/>
  <c r="L32" i="144"/>
  <c r="M32" i="144" s="1"/>
  <c r="L31" i="144"/>
  <c r="M31" i="144" s="1"/>
  <c r="M30" i="144"/>
  <c r="L30" i="144"/>
  <c r="L29" i="144"/>
  <c r="M29" i="144" s="1"/>
  <c r="L28" i="144"/>
  <c r="M28" i="144" s="1"/>
  <c r="L27" i="144"/>
  <c r="M27" i="144" s="1"/>
  <c r="L26" i="144"/>
  <c r="M26" i="144" s="1"/>
  <c r="L25" i="144"/>
  <c r="M25" i="144" s="1"/>
  <c r="L24" i="144"/>
  <c r="M24" i="144" s="1"/>
  <c r="L23" i="144"/>
  <c r="M23" i="144" s="1"/>
  <c r="M22" i="144"/>
  <c r="L22" i="144"/>
  <c r="L21" i="144"/>
  <c r="M21" i="144" s="1"/>
  <c r="L20" i="144"/>
  <c r="M20" i="144" s="1"/>
  <c r="L19" i="144"/>
  <c r="M19" i="144" s="1"/>
  <c r="L18" i="144"/>
  <c r="M18" i="144" s="1"/>
  <c r="L17" i="144"/>
  <c r="M17" i="144" s="1"/>
  <c r="L16" i="144"/>
  <c r="M16" i="144" s="1"/>
  <c r="L15" i="144"/>
  <c r="M15" i="144" s="1"/>
  <c r="M14" i="144"/>
  <c r="L14" i="144"/>
  <c r="L13" i="144"/>
  <c r="M13" i="144" s="1"/>
  <c r="L12" i="144"/>
  <c r="M12" i="144" s="1"/>
  <c r="L11" i="144"/>
  <c r="M11" i="144" s="1"/>
  <c r="L10" i="144"/>
  <c r="M10" i="144" s="1"/>
  <c r="L9" i="144"/>
  <c r="M9" i="144" s="1"/>
  <c r="L8" i="144"/>
  <c r="M8" i="144" s="1"/>
  <c r="L7" i="144"/>
  <c r="M7" i="144" s="1"/>
  <c r="M6" i="144"/>
  <c r="L6" i="144"/>
  <c r="M5" i="144"/>
  <c r="L4" i="144"/>
  <c r="M4" i="144" s="1"/>
  <c r="L210" i="137"/>
  <c r="M210" i="137" s="1"/>
  <c r="L209" i="137"/>
  <c r="M209" i="137" s="1"/>
  <c r="L208" i="137"/>
  <c r="M208" i="137" s="1"/>
  <c r="L207" i="137"/>
  <c r="M207" i="137" s="1"/>
  <c r="L206" i="137"/>
  <c r="M206" i="137" s="1"/>
  <c r="M205" i="137"/>
  <c r="L205" i="137"/>
  <c r="L204" i="137"/>
  <c r="M204" i="137" s="1"/>
  <c r="L203" i="137"/>
  <c r="M203" i="137" s="1"/>
  <c r="L202" i="137"/>
  <c r="M202" i="137" s="1"/>
  <c r="L201" i="137"/>
  <c r="M201" i="137" s="1"/>
  <c r="L200" i="137"/>
  <c r="M200" i="137" s="1"/>
  <c r="L199" i="137"/>
  <c r="M199" i="137" s="1"/>
  <c r="L198" i="137"/>
  <c r="M198" i="137" s="1"/>
  <c r="L197" i="137"/>
  <c r="M197" i="137" s="1"/>
  <c r="L196" i="137"/>
  <c r="M196" i="137" s="1"/>
  <c r="L195" i="137"/>
  <c r="M195" i="137" s="1"/>
  <c r="L194" i="137"/>
  <c r="M194" i="137" s="1"/>
  <c r="L193" i="137"/>
  <c r="M193" i="137" s="1"/>
  <c r="L192" i="137"/>
  <c r="M192" i="137" s="1"/>
  <c r="L191" i="137"/>
  <c r="M191" i="137" s="1"/>
  <c r="L190" i="137"/>
  <c r="M190" i="137" s="1"/>
  <c r="L189" i="137"/>
  <c r="M189" i="137" s="1"/>
  <c r="L188" i="137"/>
  <c r="M188" i="137" s="1"/>
  <c r="L187" i="137"/>
  <c r="M187" i="137" s="1"/>
  <c r="L186" i="137"/>
  <c r="M186" i="137" s="1"/>
  <c r="L185" i="137"/>
  <c r="M185" i="137" s="1"/>
  <c r="L184" i="137"/>
  <c r="M184" i="137" s="1"/>
  <c r="L183" i="137"/>
  <c r="M183" i="137" s="1"/>
  <c r="L182" i="137"/>
  <c r="M182" i="137" s="1"/>
  <c r="L181" i="137"/>
  <c r="M181" i="137" s="1"/>
  <c r="L180" i="137"/>
  <c r="M180" i="137" s="1"/>
  <c r="L179" i="137"/>
  <c r="M179" i="137" s="1"/>
  <c r="L178" i="137"/>
  <c r="M178" i="137" s="1"/>
  <c r="L177" i="137"/>
  <c r="M177" i="137" s="1"/>
  <c r="L176" i="137"/>
  <c r="M176" i="137" s="1"/>
  <c r="L175" i="137"/>
  <c r="M175" i="137" s="1"/>
  <c r="L174" i="137"/>
  <c r="M174" i="137" s="1"/>
  <c r="L173" i="137"/>
  <c r="M173" i="137" s="1"/>
  <c r="L172" i="137"/>
  <c r="M172" i="137" s="1"/>
  <c r="L171" i="137"/>
  <c r="M171" i="137" s="1"/>
  <c r="L170" i="137"/>
  <c r="M170" i="137" s="1"/>
  <c r="L169" i="137"/>
  <c r="M169" i="137" s="1"/>
  <c r="L168" i="137"/>
  <c r="M168" i="137" s="1"/>
  <c r="L167" i="137"/>
  <c r="M167" i="137" s="1"/>
  <c r="L166" i="137"/>
  <c r="M166" i="137" s="1"/>
  <c r="L165" i="137"/>
  <c r="M165" i="137" s="1"/>
  <c r="L164" i="137"/>
  <c r="M164" i="137" s="1"/>
  <c r="L163" i="137"/>
  <c r="M163" i="137" s="1"/>
  <c r="L162" i="137"/>
  <c r="M162" i="137" s="1"/>
  <c r="L161" i="137"/>
  <c r="M161" i="137" s="1"/>
  <c r="L160" i="137"/>
  <c r="M160" i="137" s="1"/>
  <c r="L159" i="137"/>
  <c r="M159" i="137" s="1"/>
  <c r="L158" i="137"/>
  <c r="M158" i="137" s="1"/>
  <c r="L157" i="137"/>
  <c r="M157" i="137" s="1"/>
  <c r="L156" i="137"/>
  <c r="M156" i="137" s="1"/>
  <c r="L155" i="137"/>
  <c r="M155" i="137" s="1"/>
  <c r="L154" i="137"/>
  <c r="M154" i="137" s="1"/>
  <c r="L153" i="137"/>
  <c r="M153" i="137" s="1"/>
  <c r="L152" i="137"/>
  <c r="M152" i="137" s="1"/>
  <c r="L151" i="137"/>
  <c r="M151" i="137" s="1"/>
  <c r="L150" i="137"/>
  <c r="M150" i="137" s="1"/>
  <c r="L149" i="137"/>
  <c r="M149" i="137" s="1"/>
  <c r="L148" i="137"/>
  <c r="M148" i="137" s="1"/>
  <c r="L147" i="137"/>
  <c r="M147" i="137" s="1"/>
  <c r="L146" i="137"/>
  <c r="M146" i="137" s="1"/>
  <c r="L145" i="137"/>
  <c r="M145" i="137" s="1"/>
  <c r="L144" i="137"/>
  <c r="M144" i="137" s="1"/>
  <c r="L143" i="137"/>
  <c r="M143" i="137" s="1"/>
  <c r="L142" i="137"/>
  <c r="M142" i="137" s="1"/>
  <c r="M141" i="137"/>
  <c r="L141" i="137"/>
  <c r="L140" i="137"/>
  <c r="M140" i="137" s="1"/>
  <c r="L139" i="137"/>
  <c r="M139" i="137" s="1"/>
  <c r="L138" i="137"/>
  <c r="M138" i="137" s="1"/>
  <c r="L137" i="137"/>
  <c r="M137" i="137" s="1"/>
  <c r="L136" i="137"/>
  <c r="M136" i="137" s="1"/>
  <c r="L135" i="137"/>
  <c r="M135" i="137" s="1"/>
  <c r="L134" i="137"/>
  <c r="M134" i="137" s="1"/>
  <c r="L133" i="137"/>
  <c r="M133" i="137" s="1"/>
  <c r="L132" i="137"/>
  <c r="M132" i="137" s="1"/>
  <c r="L131" i="137"/>
  <c r="M131" i="137" s="1"/>
  <c r="L130" i="137"/>
  <c r="M130" i="137" s="1"/>
  <c r="L129" i="137"/>
  <c r="M129" i="137" s="1"/>
  <c r="L128" i="137"/>
  <c r="M128" i="137" s="1"/>
  <c r="L127" i="137"/>
  <c r="M127" i="137" s="1"/>
  <c r="L126" i="137"/>
  <c r="M126" i="137" s="1"/>
  <c r="L125" i="137"/>
  <c r="M125" i="137" s="1"/>
  <c r="L124" i="137"/>
  <c r="M124" i="137" s="1"/>
  <c r="L123" i="137"/>
  <c r="M123" i="137" s="1"/>
  <c r="L122" i="137"/>
  <c r="M122" i="137" s="1"/>
  <c r="L121" i="137"/>
  <c r="M121" i="137" s="1"/>
  <c r="L120" i="137"/>
  <c r="M120" i="137" s="1"/>
  <c r="L119" i="137"/>
  <c r="M119" i="137" s="1"/>
  <c r="L118" i="137"/>
  <c r="M118" i="137" s="1"/>
  <c r="L117" i="137"/>
  <c r="M117" i="137" s="1"/>
  <c r="L116" i="137"/>
  <c r="M116" i="137" s="1"/>
  <c r="L115" i="137"/>
  <c r="M115" i="137" s="1"/>
  <c r="L114" i="137"/>
  <c r="M114" i="137" s="1"/>
  <c r="L113" i="137"/>
  <c r="M113" i="137" s="1"/>
  <c r="L112" i="137"/>
  <c r="M112" i="137" s="1"/>
  <c r="L111" i="137"/>
  <c r="M111" i="137" s="1"/>
  <c r="L110" i="137"/>
  <c r="M110" i="137" s="1"/>
  <c r="L109" i="137"/>
  <c r="M109" i="137" s="1"/>
  <c r="L108" i="137"/>
  <c r="M108" i="137" s="1"/>
  <c r="L107" i="137"/>
  <c r="M107" i="137" s="1"/>
  <c r="L106" i="137"/>
  <c r="M106" i="137" s="1"/>
  <c r="L105" i="137"/>
  <c r="M105" i="137" s="1"/>
  <c r="L104" i="137"/>
  <c r="M104" i="137" s="1"/>
  <c r="L103" i="137"/>
  <c r="M103" i="137" s="1"/>
  <c r="L102" i="137"/>
  <c r="M102" i="137" s="1"/>
  <c r="L101" i="137"/>
  <c r="M101" i="137" s="1"/>
  <c r="L100" i="137"/>
  <c r="M100" i="137" s="1"/>
  <c r="L99" i="137"/>
  <c r="M99" i="137" s="1"/>
  <c r="L98" i="137"/>
  <c r="M98" i="137" s="1"/>
  <c r="L97" i="137"/>
  <c r="M97" i="137" s="1"/>
  <c r="L96" i="137"/>
  <c r="M96" i="137" s="1"/>
  <c r="L95" i="137"/>
  <c r="M95" i="137" s="1"/>
  <c r="L94" i="137"/>
  <c r="M94" i="137" s="1"/>
  <c r="L93" i="137"/>
  <c r="M93" i="137" s="1"/>
  <c r="L92" i="137"/>
  <c r="M92" i="137" s="1"/>
  <c r="L91" i="137"/>
  <c r="M91" i="137" s="1"/>
  <c r="L90" i="137"/>
  <c r="M90" i="137" s="1"/>
  <c r="L89" i="137"/>
  <c r="M89" i="137" s="1"/>
  <c r="L88" i="137"/>
  <c r="M88" i="137" s="1"/>
  <c r="L87" i="137"/>
  <c r="M87" i="137" s="1"/>
  <c r="L86" i="137"/>
  <c r="M86" i="137" s="1"/>
  <c r="L85" i="137"/>
  <c r="M85" i="137" s="1"/>
  <c r="L84" i="137"/>
  <c r="M84" i="137" s="1"/>
  <c r="L83" i="137"/>
  <c r="M83" i="137" s="1"/>
  <c r="L82" i="137"/>
  <c r="M82" i="137" s="1"/>
  <c r="L81" i="137"/>
  <c r="M81" i="137" s="1"/>
  <c r="L80" i="137"/>
  <c r="M80" i="137" s="1"/>
  <c r="L79" i="137"/>
  <c r="M79" i="137" s="1"/>
  <c r="L78" i="137"/>
  <c r="M78" i="137" s="1"/>
  <c r="M77" i="137"/>
  <c r="L77" i="137"/>
  <c r="L76" i="137"/>
  <c r="M76" i="137" s="1"/>
  <c r="L75" i="137"/>
  <c r="M75" i="137" s="1"/>
  <c r="L74" i="137"/>
  <c r="M74" i="137" s="1"/>
  <c r="L73" i="137"/>
  <c r="M73" i="137" s="1"/>
  <c r="L72" i="137"/>
  <c r="M72" i="137" s="1"/>
  <c r="L71" i="137"/>
  <c r="M71" i="137" s="1"/>
  <c r="L70" i="137"/>
  <c r="M70" i="137" s="1"/>
  <c r="L69" i="137"/>
  <c r="M69" i="137" s="1"/>
  <c r="L68" i="137"/>
  <c r="M68" i="137" s="1"/>
  <c r="L67" i="137"/>
  <c r="M67" i="137" s="1"/>
  <c r="L66" i="137"/>
  <c r="M66" i="137" s="1"/>
  <c r="L65" i="137"/>
  <c r="M65" i="137" s="1"/>
  <c r="L64" i="137"/>
  <c r="M64" i="137" s="1"/>
  <c r="L63" i="137"/>
  <c r="M63" i="137" s="1"/>
  <c r="L62" i="137"/>
  <c r="M62" i="137" s="1"/>
  <c r="L61" i="137"/>
  <c r="M61" i="137" s="1"/>
  <c r="L60" i="137"/>
  <c r="M60" i="137" s="1"/>
  <c r="L59" i="137"/>
  <c r="M59" i="137" s="1"/>
  <c r="L58" i="137"/>
  <c r="M58" i="137" s="1"/>
  <c r="L57" i="137"/>
  <c r="M57" i="137" s="1"/>
  <c r="L56" i="137"/>
  <c r="M56" i="137" s="1"/>
  <c r="L55" i="137"/>
  <c r="M55" i="137" s="1"/>
  <c r="L54" i="137"/>
  <c r="M54" i="137" s="1"/>
  <c r="L53" i="137"/>
  <c r="M53" i="137" s="1"/>
  <c r="L52" i="137"/>
  <c r="M52" i="137" s="1"/>
  <c r="L51" i="137"/>
  <c r="M51" i="137" s="1"/>
  <c r="L50" i="137"/>
  <c r="M50" i="137" s="1"/>
  <c r="L49" i="137"/>
  <c r="M49" i="137" s="1"/>
  <c r="L48" i="137"/>
  <c r="M48" i="137" s="1"/>
  <c r="L47" i="137"/>
  <c r="M47" i="137" s="1"/>
  <c r="L46" i="137"/>
  <c r="M46" i="137" s="1"/>
  <c r="L45" i="137"/>
  <c r="M45" i="137" s="1"/>
  <c r="L44" i="137"/>
  <c r="M44" i="137" s="1"/>
  <c r="L43" i="137"/>
  <c r="M43" i="137" s="1"/>
  <c r="L42" i="137"/>
  <c r="M42" i="137" s="1"/>
  <c r="L41" i="137"/>
  <c r="M41" i="137" s="1"/>
  <c r="L40" i="137"/>
  <c r="M40" i="137" s="1"/>
  <c r="L39" i="137"/>
  <c r="M39" i="137" s="1"/>
  <c r="L38" i="137"/>
  <c r="M38" i="137" s="1"/>
  <c r="L37" i="137"/>
  <c r="M37" i="137" s="1"/>
  <c r="M36" i="137"/>
  <c r="L36" i="137"/>
  <c r="L35" i="137"/>
  <c r="M35" i="137" s="1"/>
  <c r="L34" i="137"/>
  <c r="M34" i="137" s="1"/>
  <c r="L33" i="137"/>
  <c r="M33" i="137" s="1"/>
  <c r="L32" i="137"/>
  <c r="M32" i="137" s="1"/>
  <c r="L31" i="137"/>
  <c r="M31" i="137" s="1"/>
  <c r="L30" i="137"/>
  <c r="M30" i="137" s="1"/>
  <c r="L29" i="137"/>
  <c r="M29" i="137" s="1"/>
  <c r="L28" i="137"/>
  <c r="M28" i="137" s="1"/>
  <c r="L27" i="137"/>
  <c r="M27" i="137" s="1"/>
  <c r="L26" i="137"/>
  <c r="M26" i="137" s="1"/>
  <c r="L25" i="137"/>
  <c r="M25" i="137" s="1"/>
  <c r="L24" i="137"/>
  <c r="M24" i="137" s="1"/>
  <c r="L23" i="137"/>
  <c r="M23" i="137" s="1"/>
  <c r="L22" i="137"/>
  <c r="M22" i="137" s="1"/>
  <c r="L21" i="137"/>
  <c r="M21" i="137" s="1"/>
  <c r="L20" i="137"/>
  <c r="M20" i="137" s="1"/>
  <c r="L19" i="137"/>
  <c r="M19" i="137" s="1"/>
  <c r="L18" i="137"/>
  <c r="M18" i="137" s="1"/>
  <c r="L17" i="137"/>
  <c r="M17" i="137" s="1"/>
  <c r="L16" i="137"/>
  <c r="M16" i="137" s="1"/>
  <c r="L15" i="137"/>
  <c r="M15" i="137" s="1"/>
  <c r="L14" i="137"/>
  <c r="M14" i="137" s="1"/>
  <c r="L13" i="137"/>
  <c r="M13" i="137" s="1"/>
  <c r="L12" i="137"/>
  <c r="M12" i="137" s="1"/>
  <c r="L11" i="137"/>
  <c r="M11" i="137" s="1"/>
  <c r="L10" i="137"/>
  <c r="M10" i="137" s="1"/>
  <c r="L9" i="137"/>
  <c r="M9" i="137" s="1"/>
  <c r="L8" i="137"/>
  <c r="M8" i="137" s="1"/>
  <c r="L7" i="137"/>
  <c r="M7" i="137" s="1"/>
  <c r="L6" i="137"/>
  <c r="M6" i="137" s="1"/>
  <c r="M5" i="137"/>
  <c r="L4" i="137"/>
  <c r="M4" i="137" s="1"/>
  <c r="L210" i="136"/>
  <c r="M210" i="136" s="1"/>
  <c r="L209" i="136"/>
  <c r="M209" i="136" s="1"/>
  <c r="L208" i="136"/>
  <c r="M208" i="136" s="1"/>
  <c r="L207" i="136"/>
  <c r="M207" i="136" s="1"/>
  <c r="L206" i="136"/>
  <c r="M206" i="136" s="1"/>
  <c r="L205" i="136"/>
  <c r="M205" i="136" s="1"/>
  <c r="L204" i="136"/>
  <c r="M204" i="136" s="1"/>
  <c r="L203" i="136"/>
  <c r="M203" i="136" s="1"/>
  <c r="L202" i="136"/>
  <c r="M202" i="136" s="1"/>
  <c r="L201" i="136"/>
  <c r="M201" i="136" s="1"/>
  <c r="L200" i="136"/>
  <c r="M200" i="136" s="1"/>
  <c r="L199" i="136"/>
  <c r="M199" i="136" s="1"/>
  <c r="L198" i="136"/>
  <c r="M198" i="136" s="1"/>
  <c r="L197" i="136"/>
  <c r="M197" i="136" s="1"/>
  <c r="L196" i="136"/>
  <c r="M196" i="136" s="1"/>
  <c r="L195" i="136"/>
  <c r="M195" i="136" s="1"/>
  <c r="L194" i="136"/>
  <c r="M194" i="136" s="1"/>
  <c r="L193" i="136"/>
  <c r="M193" i="136" s="1"/>
  <c r="L192" i="136"/>
  <c r="M192" i="136" s="1"/>
  <c r="L191" i="136"/>
  <c r="M191" i="136" s="1"/>
  <c r="L190" i="136"/>
  <c r="M190" i="136" s="1"/>
  <c r="L189" i="136"/>
  <c r="M189" i="136" s="1"/>
  <c r="L188" i="136"/>
  <c r="M188" i="136" s="1"/>
  <c r="L187" i="136"/>
  <c r="M187" i="136" s="1"/>
  <c r="L186" i="136"/>
  <c r="M186" i="136" s="1"/>
  <c r="L185" i="136"/>
  <c r="M185" i="136" s="1"/>
  <c r="L184" i="136"/>
  <c r="M184" i="136" s="1"/>
  <c r="L183" i="136"/>
  <c r="M183" i="136" s="1"/>
  <c r="L182" i="136"/>
  <c r="M182" i="136" s="1"/>
  <c r="L181" i="136"/>
  <c r="M181" i="136" s="1"/>
  <c r="L180" i="136"/>
  <c r="M180" i="136" s="1"/>
  <c r="L179" i="136"/>
  <c r="M179" i="136" s="1"/>
  <c r="L178" i="136"/>
  <c r="M178" i="136" s="1"/>
  <c r="L177" i="136"/>
  <c r="M177" i="136" s="1"/>
  <c r="L176" i="136"/>
  <c r="M176" i="136" s="1"/>
  <c r="L175" i="136"/>
  <c r="M175" i="136" s="1"/>
  <c r="L174" i="136"/>
  <c r="M174" i="136" s="1"/>
  <c r="L173" i="136"/>
  <c r="M173" i="136" s="1"/>
  <c r="L172" i="136"/>
  <c r="M172" i="136" s="1"/>
  <c r="L171" i="136"/>
  <c r="M171" i="136" s="1"/>
  <c r="L170" i="136"/>
  <c r="M170" i="136" s="1"/>
  <c r="L169" i="136"/>
  <c r="M169" i="136" s="1"/>
  <c r="L168" i="136"/>
  <c r="M168" i="136" s="1"/>
  <c r="L167" i="136"/>
  <c r="M167" i="136" s="1"/>
  <c r="L166" i="136"/>
  <c r="M166" i="136" s="1"/>
  <c r="L165" i="136"/>
  <c r="M165" i="136" s="1"/>
  <c r="L164" i="136"/>
  <c r="M164" i="136" s="1"/>
  <c r="L163" i="136"/>
  <c r="M163" i="136" s="1"/>
  <c r="L162" i="136"/>
  <c r="M162" i="136" s="1"/>
  <c r="L161" i="136"/>
  <c r="M161" i="136" s="1"/>
  <c r="L160" i="136"/>
  <c r="M160" i="136" s="1"/>
  <c r="L159" i="136"/>
  <c r="M159" i="136" s="1"/>
  <c r="L158" i="136"/>
  <c r="M158" i="136" s="1"/>
  <c r="L157" i="136"/>
  <c r="M157" i="136" s="1"/>
  <c r="L156" i="136"/>
  <c r="M156" i="136" s="1"/>
  <c r="L155" i="136"/>
  <c r="M155" i="136" s="1"/>
  <c r="L154" i="136"/>
  <c r="M154" i="136" s="1"/>
  <c r="L153" i="136"/>
  <c r="M153" i="136" s="1"/>
  <c r="L152" i="136"/>
  <c r="M152" i="136" s="1"/>
  <c r="L151" i="136"/>
  <c r="M151" i="136" s="1"/>
  <c r="L150" i="136"/>
  <c r="M150" i="136" s="1"/>
  <c r="L149" i="136"/>
  <c r="M149" i="136" s="1"/>
  <c r="L148" i="136"/>
  <c r="M148" i="136" s="1"/>
  <c r="L147" i="136"/>
  <c r="M147" i="136" s="1"/>
  <c r="L146" i="136"/>
  <c r="M146" i="136" s="1"/>
  <c r="L145" i="136"/>
  <c r="M145" i="136" s="1"/>
  <c r="L144" i="136"/>
  <c r="M144" i="136" s="1"/>
  <c r="L143" i="136"/>
  <c r="M143" i="136" s="1"/>
  <c r="L142" i="136"/>
  <c r="M142" i="136" s="1"/>
  <c r="L141" i="136"/>
  <c r="M141" i="136" s="1"/>
  <c r="L140" i="136"/>
  <c r="M140" i="136" s="1"/>
  <c r="L139" i="136"/>
  <c r="M139" i="136" s="1"/>
  <c r="L138" i="136"/>
  <c r="M138" i="136" s="1"/>
  <c r="L137" i="136"/>
  <c r="M137" i="136" s="1"/>
  <c r="L136" i="136"/>
  <c r="M136" i="136" s="1"/>
  <c r="L135" i="136"/>
  <c r="M135" i="136" s="1"/>
  <c r="L134" i="136"/>
  <c r="M134" i="136" s="1"/>
  <c r="L133" i="136"/>
  <c r="M133" i="136" s="1"/>
  <c r="L132" i="136"/>
  <c r="M132" i="136" s="1"/>
  <c r="L131" i="136"/>
  <c r="M131" i="136" s="1"/>
  <c r="L130" i="136"/>
  <c r="M130" i="136" s="1"/>
  <c r="L129" i="136"/>
  <c r="M129" i="136" s="1"/>
  <c r="L128" i="136"/>
  <c r="M128" i="136" s="1"/>
  <c r="L127" i="136"/>
  <c r="M127" i="136" s="1"/>
  <c r="L126" i="136"/>
  <c r="M126" i="136" s="1"/>
  <c r="L125" i="136"/>
  <c r="M125" i="136" s="1"/>
  <c r="L124" i="136"/>
  <c r="M124" i="136" s="1"/>
  <c r="L123" i="136"/>
  <c r="M123" i="136" s="1"/>
  <c r="L122" i="136"/>
  <c r="M122" i="136" s="1"/>
  <c r="L121" i="136"/>
  <c r="M121" i="136" s="1"/>
  <c r="L120" i="136"/>
  <c r="M120" i="136" s="1"/>
  <c r="L119" i="136"/>
  <c r="M119" i="136" s="1"/>
  <c r="L118" i="136"/>
  <c r="M118" i="136" s="1"/>
  <c r="L117" i="136"/>
  <c r="M117" i="136" s="1"/>
  <c r="L116" i="136"/>
  <c r="M116" i="136" s="1"/>
  <c r="L115" i="136"/>
  <c r="M115" i="136" s="1"/>
  <c r="L114" i="136"/>
  <c r="M114" i="136" s="1"/>
  <c r="L113" i="136"/>
  <c r="M113" i="136" s="1"/>
  <c r="L112" i="136"/>
  <c r="M112" i="136" s="1"/>
  <c r="L111" i="136"/>
  <c r="M111" i="136" s="1"/>
  <c r="L110" i="136"/>
  <c r="M110" i="136" s="1"/>
  <c r="L109" i="136"/>
  <c r="M109" i="136" s="1"/>
  <c r="L108" i="136"/>
  <c r="M108" i="136" s="1"/>
  <c r="L107" i="136"/>
  <c r="M107" i="136" s="1"/>
  <c r="L106" i="136"/>
  <c r="M106" i="136" s="1"/>
  <c r="L105" i="136"/>
  <c r="M105" i="136" s="1"/>
  <c r="L104" i="136"/>
  <c r="M104" i="136" s="1"/>
  <c r="L103" i="136"/>
  <c r="M103" i="136" s="1"/>
  <c r="L102" i="136"/>
  <c r="M102" i="136" s="1"/>
  <c r="L101" i="136"/>
  <c r="M101" i="136" s="1"/>
  <c r="L100" i="136"/>
  <c r="M100" i="136" s="1"/>
  <c r="L99" i="136"/>
  <c r="M99" i="136" s="1"/>
  <c r="L98" i="136"/>
  <c r="M98" i="136" s="1"/>
  <c r="L97" i="136"/>
  <c r="M97" i="136" s="1"/>
  <c r="L96" i="136"/>
  <c r="M96" i="136" s="1"/>
  <c r="L95" i="136"/>
  <c r="M95" i="136" s="1"/>
  <c r="L94" i="136"/>
  <c r="M94" i="136" s="1"/>
  <c r="L93" i="136"/>
  <c r="M93" i="136" s="1"/>
  <c r="L92" i="136"/>
  <c r="M92" i="136" s="1"/>
  <c r="L91" i="136"/>
  <c r="M91" i="136" s="1"/>
  <c r="L90" i="136"/>
  <c r="M90" i="136" s="1"/>
  <c r="L89" i="136"/>
  <c r="M89" i="136" s="1"/>
  <c r="L88" i="136"/>
  <c r="M88" i="136" s="1"/>
  <c r="L87" i="136"/>
  <c r="M87" i="136" s="1"/>
  <c r="L86" i="136"/>
  <c r="M86" i="136" s="1"/>
  <c r="L85" i="136"/>
  <c r="M85" i="136" s="1"/>
  <c r="L84" i="136"/>
  <c r="M84" i="136" s="1"/>
  <c r="L83" i="136"/>
  <c r="M83" i="136" s="1"/>
  <c r="L82" i="136"/>
  <c r="M82" i="136" s="1"/>
  <c r="L81" i="136"/>
  <c r="M81" i="136" s="1"/>
  <c r="L80" i="136"/>
  <c r="M80" i="136" s="1"/>
  <c r="L79" i="136"/>
  <c r="M79" i="136" s="1"/>
  <c r="L78" i="136"/>
  <c r="M78" i="136" s="1"/>
  <c r="L77" i="136"/>
  <c r="M77" i="136" s="1"/>
  <c r="L76" i="136"/>
  <c r="M76" i="136" s="1"/>
  <c r="L75" i="136"/>
  <c r="M75" i="136" s="1"/>
  <c r="L74" i="136"/>
  <c r="M74" i="136" s="1"/>
  <c r="L73" i="136"/>
  <c r="M73" i="136" s="1"/>
  <c r="L72" i="136"/>
  <c r="M72" i="136" s="1"/>
  <c r="L71" i="136"/>
  <c r="M71" i="136" s="1"/>
  <c r="L70" i="136"/>
  <c r="M70" i="136" s="1"/>
  <c r="L69" i="136"/>
  <c r="M69" i="136" s="1"/>
  <c r="L68" i="136"/>
  <c r="M68" i="136" s="1"/>
  <c r="L67" i="136"/>
  <c r="M67" i="136" s="1"/>
  <c r="L66" i="136"/>
  <c r="M66" i="136" s="1"/>
  <c r="L65" i="136"/>
  <c r="M65" i="136" s="1"/>
  <c r="L64" i="136"/>
  <c r="M64" i="136" s="1"/>
  <c r="L63" i="136"/>
  <c r="M63" i="136" s="1"/>
  <c r="L62" i="136"/>
  <c r="M62" i="136" s="1"/>
  <c r="L61" i="136"/>
  <c r="M61" i="136" s="1"/>
  <c r="L60" i="136"/>
  <c r="M60" i="136" s="1"/>
  <c r="L59" i="136"/>
  <c r="M59" i="136" s="1"/>
  <c r="L58" i="136"/>
  <c r="M58" i="136" s="1"/>
  <c r="L57" i="136"/>
  <c r="M57" i="136" s="1"/>
  <c r="L56" i="136"/>
  <c r="M56" i="136" s="1"/>
  <c r="L55" i="136"/>
  <c r="M55" i="136" s="1"/>
  <c r="L54" i="136"/>
  <c r="M54" i="136" s="1"/>
  <c r="L53" i="136"/>
  <c r="M53" i="136" s="1"/>
  <c r="L52" i="136"/>
  <c r="M52" i="136" s="1"/>
  <c r="L51" i="136"/>
  <c r="M51" i="136" s="1"/>
  <c r="L50" i="136"/>
  <c r="M50" i="136" s="1"/>
  <c r="L49" i="136"/>
  <c r="M49" i="136" s="1"/>
  <c r="L48" i="136"/>
  <c r="M48" i="136" s="1"/>
  <c r="L47" i="136"/>
  <c r="M47" i="136" s="1"/>
  <c r="L46" i="136"/>
  <c r="M46" i="136" s="1"/>
  <c r="L45" i="136"/>
  <c r="M45" i="136" s="1"/>
  <c r="L44" i="136"/>
  <c r="M44" i="136" s="1"/>
  <c r="L43" i="136"/>
  <c r="M43" i="136" s="1"/>
  <c r="L42" i="136"/>
  <c r="M42" i="136" s="1"/>
  <c r="L41" i="136"/>
  <c r="M41" i="136" s="1"/>
  <c r="L40" i="136"/>
  <c r="M40" i="136" s="1"/>
  <c r="M39" i="136"/>
  <c r="L39" i="136"/>
  <c r="L38" i="136"/>
  <c r="M38" i="136" s="1"/>
  <c r="L37" i="136"/>
  <c r="M37" i="136" s="1"/>
  <c r="L36" i="136"/>
  <c r="M36" i="136" s="1"/>
  <c r="L35" i="136"/>
  <c r="M35" i="136" s="1"/>
  <c r="L34" i="136"/>
  <c r="M34" i="136" s="1"/>
  <c r="L33" i="136"/>
  <c r="M33" i="136" s="1"/>
  <c r="L32" i="136"/>
  <c r="M32" i="136" s="1"/>
  <c r="L31" i="136"/>
  <c r="M31" i="136" s="1"/>
  <c r="L30" i="136"/>
  <c r="M30" i="136" s="1"/>
  <c r="L29" i="136"/>
  <c r="M29" i="136" s="1"/>
  <c r="L28" i="136"/>
  <c r="M28" i="136" s="1"/>
  <c r="L27" i="136"/>
  <c r="M27" i="136" s="1"/>
  <c r="L26" i="136"/>
  <c r="M26" i="136" s="1"/>
  <c r="L25" i="136"/>
  <c r="M25" i="136" s="1"/>
  <c r="L24" i="136"/>
  <c r="M24" i="136" s="1"/>
  <c r="M23" i="136"/>
  <c r="L23" i="136"/>
  <c r="L22" i="136"/>
  <c r="M22" i="136" s="1"/>
  <c r="L21" i="136"/>
  <c r="M21" i="136" s="1"/>
  <c r="L20" i="136"/>
  <c r="M20" i="136" s="1"/>
  <c r="L19" i="136"/>
  <c r="M19" i="136" s="1"/>
  <c r="L18" i="136"/>
  <c r="M18" i="136" s="1"/>
  <c r="L17" i="136"/>
  <c r="M17" i="136" s="1"/>
  <c r="L16" i="136"/>
  <c r="M16" i="136" s="1"/>
  <c r="L15" i="136"/>
  <c r="M15" i="136" s="1"/>
  <c r="L14" i="136"/>
  <c r="M14" i="136" s="1"/>
  <c r="M13" i="136"/>
  <c r="L13" i="136"/>
  <c r="L12" i="136"/>
  <c r="M12" i="136" s="1"/>
  <c r="L11" i="136"/>
  <c r="M11" i="136" s="1"/>
  <c r="L10" i="136"/>
  <c r="M10" i="136" s="1"/>
  <c r="L9" i="136"/>
  <c r="M9" i="136" s="1"/>
  <c r="L8" i="136"/>
  <c r="M8" i="136" s="1"/>
  <c r="M7" i="136"/>
  <c r="L7" i="136"/>
  <c r="L6" i="136"/>
  <c r="M6" i="136" s="1"/>
  <c r="M5" i="136"/>
  <c r="L4" i="136"/>
  <c r="M4" i="136" s="1"/>
  <c r="L210" i="135"/>
  <c r="M210" i="135" s="1"/>
  <c r="L209" i="135"/>
  <c r="M209" i="135" s="1"/>
  <c r="L208" i="135"/>
  <c r="M208" i="135" s="1"/>
  <c r="L207" i="135"/>
  <c r="M207" i="135" s="1"/>
  <c r="L206" i="135"/>
  <c r="M206" i="135" s="1"/>
  <c r="L205" i="135"/>
  <c r="M205" i="135" s="1"/>
  <c r="L204" i="135"/>
  <c r="M204" i="135" s="1"/>
  <c r="L203" i="135"/>
  <c r="M203" i="135" s="1"/>
  <c r="L202" i="135"/>
  <c r="M202" i="135" s="1"/>
  <c r="L201" i="135"/>
  <c r="M201" i="135" s="1"/>
  <c r="L200" i="135"/>
  <c r="M200" i="135" s="1"/>
  <c r="L199" i="135"/>
  <c r="M199" i="135" s="1"/>
  <c r="L198" i="135"/>
  <c r="M198" i="135" s="1"/>
  <c r="L197" i="135"/>
  <c r="M197" i="135" s="1"/>
  <c r="L196" i="135"/>
  <c r="M196" i="135" s="1"/>
  <c r="L195" i="135"/>
  <c r="M195" i="135" s="1"/>
  <c r="L194" i="135"/>
  <c r="M194" i="135" s="1"/>
  <c r="L193" i="135"/>
  <c r="M193" i="135" s="1"/>
  <c r="L192" i="135"/>
  <c r="M192" i="135" s="1"/>
  <c r="L191" i="135"/>
  <c r="M191" i="135" s="1"/>
  <c r="L190" i="135"/>
  <c r="M190" i="135" s="1"/>
  <c r="L189" i="135"/>
  <c r="M189" i="135" s="1"/>
  <c r="L188" i="135"/>
  <c r="M188" i="135" s="1"/>
  <c r="L187" i="135"/>
  <c r="M187" i="135" s="1"/>
  <c r="L186" i="135"/>
  <c r="M186" i="135" s="1"/>
  <c r="L185" i="135"/>
  <c r="M185" i="135" s="1"/>
  <c r="L184" i="135"/>
  <c r="M184" i="135" s="1"/>
  <c r="L183" i="135"/>
  <c r="M183" i="135" s="1"/>
  <c r="L182" i="135"/>
  <c r="M182" i="135" s="1"/>
  <c r="L181" i="135"/>
  <c r="M181" i="135" s="1"/>
  <c r="M180" i="135"/>
  <c r="L180" i="135"/>
  <c r="L179" i="135"/>
  <c r="M179" i="135" s="1"/>
  <c r="L178" i="135"/>
  <c r="M178" i="135" s="1"/>
  <c r="L177" i="135"/>
  <c r="M177" i="135" s="1"/>
  <c r="L176" i="135"/>
  <c r="M176" i="135" s="1"/>
  <c r="L175" i="135"/>
  <c r="M175" i="135" s="1"/>
  <c r="L174" i="135"/>
  <c r="M174" i="135" s="1"/>
  <c r="L173" i="135"/>
  <c r="M173" i="135" s="1"/>
  <c r="L172" i="135"/>
  <c r="M172" i="135" s="1"/>
  <c r="L171" i="135"/>
  <c r="M171" i="135" s="1"/>
  <c r="L170" i="135"/>
  <c r="M170" i="135" s="1"/>
  <c r="L169" i="135"/>
  <c r="M169" i="135" s="1"/>
  <c r="L168" i="135"/>
  <c r="M168" i="135" s="1"/>
  <c r="L167" i="135"/>
  <c r="M167" i="135" s="1"/>
  <c r="L166" i="135"/>
  <c r="M166" i="135" s="1"/>
  <c r="L165" i="135"/>
  <c r="M165" i="135" s="1"/>
  <c r="L164" i="135"/>
  <c r="M164" i="135" s="1"/>
  <c r="L163" i="135"/>
  <c r="M163" i="135" s="1"/>
  <c r="L162" i="135"/>
  <c r="M162" i="135" s="1"/>
  <c r="L161" i="135"/>
  <c r="M161" i="135" s="1"/>
  <c r="L160" i="135"/>
  <c r="M160" i="135" s="1"/>
  <c r="L159" i="135"/>
  <c r="M159" i="135" s="1"/>
  <c r="L158" i="135"/>
  <c r="M158" i="135" s="1"/>
  <c r="L157" i="135"/>
  <c r="M157" i="135" s="1"/>
  <c r="L156" i="135"/>
  <c r="M156" i="135" s="1"/>
  <c r="L155" i="135"/>
  <c r="M155" i="135" s="1"/>
  <c r="L154" i="135"/>
  <c r="M154" i="135" s="1"/>
  <c r="L153" i="135"/>
  <c r="M153" i="135" s="1"/>
  <c r="L152" i="135"/>
  <c r="M152" i="135" s="1"/>
  <c r="L151" i="135"/>
  <c r="M151" i="135" s="1"/>
  <c r="L150" i="135"/>
  <c r="M150" i="135" s="1"/>
  <c r="L149" i="135"/>
  <c r="M149" i="135" s="1"/>
  <c r="L148" i="135"/>
  <c r="M148" i="135" s="1"/>
  <c r="L147" i="135"/>
  <c r="M147" i="135" s="1"/>
  <c r="L146" i="135"/>
  <c r="M146" i="135" s="1"/>
  <c r="L145" i="135"/>
  <c r="M145" i="135" s="1"/>
  <c r="L144" i="135"/>
  <c r="M144" i="135" s="1"/>
  <c r="L143" i="135"/>
  <c r="M143" i="135" s="1"/>
  <c r="L142" i="135"/>
  <c r="M142" i="135" s="1"/>
  <c r="L141" i="135"/>
  <c r="M141" i="135" s="1"/>
  <c r="L140" i="135"/>
  <c r="M140" i="135" s="1"/>
  <c r="L139" i="135"/>
  <c r="M139" i="135" s="1"/>
  <c r="L138" i="135"/>
  <c r="M138" i="135" s="1"/>
  <c r="L137" i="135"/>
  <c r="M137" i="135" s="1"/>
  <c r="L136" i="135"/>
  <c r="M136" i="135" s="1"/>
  <c r="L135" i="135"/>
  <c r="M135" i="135" s="1"/>
  <c r="L134" i="135"/>
  <c r="M134" i="135" s="1"/>
  <c r="L133" i="135"/>
  <c r="M133" i="135" s="1"/>
  <c r="M132" i="135"/>
  <c r="L132" i="135"/>
  <c r="L131" i="135"/>
  <c r="M131" i="135" s="1"/>
  <c r="L130" i="135"/>
  <c r="M130" i="135" s="1"/>
  <c r="L129" i="135"/>
  <c r="M129" i="135" s="1"/>
  <c r="L128" i="135"/>
  <c r="M128" i="135" s="1"/>
  <c r="L127" i="135"/>
  <c r="M127" i="135" s="1"/>
  <c r="L126" i="135"/>
  <c r="M126" i="135" s="1"/>
  <c r="L125" i="135"/>
  <c r="M125" i="135" s="1"/>
  <c r="L124" i="135"/>
  <c r="M124" i="135" s="1"/>
  <c r="L123" i="135"/>
  <c r="M123" i="135" s="1"/>
  <c r="L122" i="135"/>
  <c r="M122" i="135" s="1"/>
  <c r="L121" i="135"/>
  <c r="M121" i="135" s="1"/>
  <c r="L120" i="135"/>
  <c r="M120" i="135" s="1"/>
  <c r="L119" i="135"/>
  <c r="M119" i="135" s="1"/>
  <c r="L118" i="135"/>
  <c r="M118" i="135" s="1"/>
  <c r="L117" i="135"/>
  <c r="M117" i="135" s="1"/>
  <c r="L116" i="135"/>
  <c r="M116" i="135" s="1"/>
  <c r="L115" i="135"/>
  <c r="M115" i="135" s="1"/>
  <c r="L114" i="135"/>
  <c r="M114" i="135" s="1"/>
  <c r="L113" i="135"/>
  <c r="M113" i="135" s="1"/>
  <c r="L112" i="135"/>
  <c r="M112" i="135" s="1"/>
  <c r="L111" i="135"/>
  <c r="M111" i="135" s="1"/>
  <c r="L110" i="135"/>
  <c r="M110" i="135" s="1"/>
  <c r="L109" i="135"/>
  <c r="M109" i="135" s="1"/>
  <c r="L108" i="135"/>
  <c r="M108" i="135" s="1"/>
  <c r="L107" i="135"/>
  <c r="M107" i="135" s="1"/>
  <c r="L106" i="135"/>
  <c r="M106" i="135" s="1"/>
  <c r="L105" i="135"/>
  <c r="M105" i="135" s="1"/>
  <c r="L104" i="135"/>
  <c r="M104" i="135" s="1"/>
  <c r="L103" i="135"/>
  <c r="M103" i="135" s="1"/>
  <c r="L102" i="135"/>
  <c r="M102" i="135" s="1"/>
  <c r="L101" i="135"/>
  <c r="M101" i="135" s="1"/>
  <c r="L100" i="135"/>
  <c r="M100" i="135" s="1"/>
  <c r="L99" i="135"/>
  <c r="M99" i="135" s="1"/>
  <c r="L98" i="135"/>
  <c r="M98" i="135" s="1"/>
  <c r="L97" i="135"/>
  <c r="M97" i="135" s="1"/>
  <c r="L96" i="135"/>
  <c r="M96" i="135" s="1"/>
  <c r="L95" i="135"/>
  <c r="M95" i="135" s="1"/>
  <c r="L94" i="135"/>
  <c r="M94" i="135" s="1"/>
  <c r="L93" i="135"/>
  <c r="M93" i="135" s="1"/>
  <c r="L92" i="135"/>
  <c r="M92" i="135" s="1"/>
  <c r="L91" i="135"/>
  <c r="M91" i="135" s="1"/>
  <c r="L90" i="135"/>
  <c r="M90" i="135" s="1"/>
  <c r="L89" i="135"/>
  <c r="M89" i="135" s="1"/>
  <c r="L88" i="135"/>
  <c r="M88" i="135" s="1"/>
  <c r="L87" i="135"/>
  <c r="M87" i="135" s="1"/>
  <c r="L86" i="135"/>
  <c r="M86" i="135" s="1"/>
  <c r="L85" i="135"/>
  <c r="M85" i="135" s="1"/>
  <c r="L84" i="135"/>
  <c r="M84" i="135" s="1"/>
  <c r="L83" i="135"/>
  <c r="M83" i="135" s="1"/>
  <c r="L82" i="135"/>
  <c r="M82" i="135" s="1"/>
  <c r="L81" i="135"/>
  <c r="M81" i="135" s="1"/>
  <c r="L80" i="135"/>
  <c r="M80" i="135" s="1"/>
  <c r="L79" i="135"/>
  <c r="M79" i="135" s="1"/>
  <c r="L78" i="135"/>
  <c r="M78" i="135" s="1"/>
  <c r="L77" i="135"/>
  <c r="M77" i="135" s="1"/>
  <c r="L76" i="135"/>
  <c r="M76" i="135" s="1"/>
  <c r="L75" i="135"/>
  <c r="M75" i="135" s="1"/>
  <c r="L74" i="135"/>
  <c r="M74" i="135" s="1"/>
  <c r="L73" i="135"/>
  <c r="M73" i="135" s="1"/>
  <c r="L72" i="135"/>
  <c r="M72" i="135" s="1"/>
  <c r="L71" i="135"/>
  <c r="M71" i="135" s="1"/>
  <c r="L70" i="135"/>
  <c r="M70" i="135" s="1"/>
  <c r="L69" i="135"/>
  <c r="M69" i="135" s="1"/>
  <c r="L68" i="135"/>
  <c r="M68" i="135" s="1"/>
  <c r="L67" i="135"/>
  <c r="M67" i="135" s="1"/>
  <c r="L66" i="135"/>
  <c r="M66" i="135" s="1"/>
  <c r="L65" i="135"/>
  <c r="M65" i="135" s="1"/>
  <c r="L64" i="135"/>
  <c r="M64" i="135" s="1"/>
  <c r="L63" i="135"/>
  <c r="M63" i="135" s="1"/>
  <c r="L62" i="135"/>
  <c r="M62" i="135" s="1"/>
  <c r="L61" i="135"/>
  <c r="M61" i="135" s="1"/>
  <c r="L60" i="135"/>
  <c r="M60" i="135" s="1"/>
  <c r="L59" i="135"/>
  <c r="M59" i="135" s="1"/>
  <c r="L58" i="135"/>
  <c r="M58" i="135" s="1"/>
  <c r="L57" i="135"/>
  <c r="M57" i="135" s="1"/>
  <c r="L56" i="135"/>
  <c r="M56" i="135" s="1"/>
  <c r="L55" i="135"/>
  <c r="M55" i="135" s="1"/>
  <c r="L54" i="135"/>
  <c r="M54" i="135" s="1"/>
  <c r="L53" i="135"/>
  <c r="M53" i="135" s="1"/>
  <c r="M52" i="135"/>
  <c r="L52" i="135"/>
  <c r="L51" i="135"/>
  <c r="M51" i="135" s="1"/>
  <c r="L50" i="135"/>
  <c r="M50" i="135" s="1"/>
  <c r="L49" i="135"/>
  <c r="M49" i="135" s="1"/>
  <c r="L48" i="135"/>
  <c r="M48" i="135" s="1"/>
  <c r="L47" i="135"/>
  <c r="M47" i="135" s="1"/>
  <c r="L46" i="135"/>
  <c r="M46" i="135" s="1"/>
  <c r="L45" i="135"/>
  <c r="M45" i="135" s="1"/>
  <c r="L44" i="135"/>
  <c r="M44" i="135" s="1"/>
  <c r="L43" i="135"/>
  <c r="M43" i="135" s="1"/>
  <c r="L42" i="135"/>
  <c r="M42" i="135" s="1"/>
  <c r="L41" i="135"/>
  <c r="M41" i="135" s="1"/>
  <c r="L40" i="135"/>
  <c r="M40" i="135" s="1"/>
  <c r="L39" i="135"/>
  <c r="M39" i="135" s="1"/>
  <c r="L38" i="135"/>
  <c r="M38" i="135" s="1"/>
  <c r="L37" i="135"/>
  <c r="M37" i="135" s="1"/>
  <c r="L36" i="135"/>
  <c r="M36" i="135" s="1"/>
  <c r="L35" i="135"/>
  <c r="M35" i="135" s="1"/>
  <c r="L34" i="135"/>
  <c r="M34" i="135" s="1"/>
  <c r="L33" i="135"/>
  <c r="M33" i="135" s="1"/>
  <c r="L32" i="135"/>
  <c r="M32" i="135" s="1"/>
  <c r="L31" i="135"/>
  <c r="M31" i="135" s="1"/>
  <c r="L30" i="135"/>
  <c r="M30" i="135" s="1"/>
  <c r="L29" i="135"/>
  <c r="M29" i="135" s="1"/>
  <c r="L28" i="135"/>
  <c r="M28" i="135" s="1"/>
  <c r="L27" i="135"/>
  <c r="M27" i="135" s="1"/>
  <c r="L26" i="135"/>
  <c r="M26" i="135" s="1"/>
  <c r="L25" i="135"/>
  <c r="M25" i="135" s="1"/>
  <c r="L24" i="135"/>
  <c r="M24" i="135" s="1"/>
  <c r="L23" i="135"/>
  <c r="M23" i="135" s="1"/>
  <c r="L22" i="135"/>
  <c r="M22" i="135" s="1"/>
  <c r="L21" i="135"/>
  <c r="M21" i="135" s="1"/>
  <c r="L20" i="135"/>
  <c r="M20" i="135" s="1"/>
  <c r="L19" i="135"/>
  <c r="M19" i="135" s="1"/>
  <c r="L18" i="135"/>
  <c r="M18" i="135" s="1"/>
  <c r="L17" i="135"/>
  <c r="M17" i="135" s="1"/>
  <c r="L16" i="135"/>
  <c r="M16" i="135" s="1"/>
  <c r="L15" i="135"/>
  <c r="M15" i="135" s="1"/>
  <c r="L14" i="135"/>
  <c r="M14" i="135" s="1"/>
  <c r="L13" i="135"/>
  <c r="M13" i="135" s="1"/>
  <c r="L12" i="135"/>
  <c r="M12" i="135" s="1"/>
  <c r="L11" i="135"/>
  <c r="M11" i="135" s="1"/>
  <c r="L10" i="135"/>
  <c r="M10" i="135" s="1"/>
  <c r="L9" i="135"/>
  <c r="M9" i="135" s="1"/>
  <c r="L8" i="135"/>
  <c r="M8" i="135" s="1"/>
  <c r="L7" i="135"/>
  <c r="M7" i="135" s="1"/>
  <c r="L6" i="135"/>
  <c r="M6" i="135" s="1"/>
  <c r="M5" i="135"/>
  <c r="L4" i="135"/>
  <c r="M4" i="135" s="1"/>
  <c r="L210" i="134"/>
  <c r="M210" i="134" s="1"/>
  <c r="L209" i="134"/>
  <c r="M209" i="134" s="1"/>
  <c r="L208" i="134"/>
  <c r="M208" i="134" s="1"/>
  <c r="L207" i="134"/>
  <c r="M207" i="134" s="1"/>
  <c r="L206" i="134"/>
  <c r="M206" i="134" s="1"/>
  <c r="L205" i="134"/>
  <c r="M205" i="134" s="1"/>
  <c r="M204" i="134"/>
  <c r="L204" i="134"/>
  <c r="L203" i="134"/>
  <c r="M203" i="134" s="1"/>
  <c r="L202" i="134"/>
  <c r="M202" i="134" s="1"/>
  <c r="L201" i="134"/>
  <c r="M201" i="134" s="1"/>
  <c r="L200" i="134"/>
  <c r="M200" i="134" s="1"/>
  <c r="L199" i="134"/>
  <c r="M199" i="134" s="1"/>
  <c r="L198" i="134"/>
  <c r="M198" i="134" s="1"/>
  <c r="L197" i="134"/>
  <c r="M197" i="134" s="1"/>
  <c r="M196" i="134"/>
  <c r="L196" i="134"/>
  <c r="L195" i="134"/>
  <c r="M195" i="134" s="1"/>
  <c r="L194" i="134"/>
  <c r="M194" i="134" s="1"/>
  <c r="L193" i="134"/>
  <c r="M193" i="134" s="1"/>
  <c r="L192" i="134"/>
  <c r="M192" i="134" s="1"/>
  <c r="L191" i="134"/>
  <c r="M191" i="134" s="1"/>
  <c r="L190" i="134"/>
  <c r="M190" i="134" s="1"/>
  <c r="L189" i="134"/>
  <c r="M189" i="134" s="1"/>
  <c r="L188" i="134"/>
  <c r="M188" i="134" s="1"/>
  <c r="L187" i="134"/>
  <c r="M187" i="134" s="1"/>
  <c r="L186" i="134"/>
  <c r="M186" i="134" s="1"/>
  <c r="L185" i="134"/>
  <c r="M185" i="134" s="1"/>
  <c r="L184" i="134"/>
  <c r="M184" i="134" s="1"/>
  <c r="L183" i="134"/>
  <c r="M183" i="134" s="1"/>
  <c r="L182" i="134"/>
  <c r="M182" i="134" s="1"/>
  <c r="L181" i="134"/>
  <c r="M181" i="134" s="1"/>
  <c r="L180" i="134"/>
  <c r="M180" i="134" s="1"/>
  <c r="L179" i="134"/>
  <c r="M179" i="134" s="1"/>
  <c r="L178" i="134"/>
  <c r="M178" i="134" s="1"/>
  <c r="L177" i="134"/>
  <c r="M177" i="134" s="1"/>
  <c r="L176" i="134"/>
  <c r="M176" i="134" s="1"/>
  <c r="L175" i="134"/>
  <c r="M175" i="134" s="1"/>
  <c r="L174" i="134"/>
  <c r="M174" i="134" s="1"/>
  <c r="L173" i="134"/>
  <c r="M173" i="134" s="1"/>
  <c r="L172" i="134"/>
  <c r="M172" i="134" s="1"/>
  <c r="L171" i="134"/>
  <c r="M171" i="134" s="1"/>
  <c r="L170" i="134"/>
  <c r="M170" i="134" s="1"/>
  <c r="L169" i="134"/>
  <c r="M169" i="134" s="1"/>
  <c r="L168" i="134"/>
  <c r="M168" i="134" s="1"/>
  <c r="L167" i="134"/>
  <c r="M167" i="134" s="1"/>
  <c r="L166" i="134"/>
  <c r="M166" i="134" s="1"/>
  <c r="L165" i="134"/>
  <c r="M165" i="134" s="1"/>
  <c r="L164" i="134"/>
  <c r="M164" i="134" s="1"/>
  <c r="L163" i="134"/>
  <c r="M163" i="134" s="1"/>
  <c r="L162" i="134"/>
  <c r="M162" i="134" s="1"/>
  <c r="L161" i="134"/>
  <c r="M161" i="134" s="1"/>
  <c r="L160" i="134"/>
  <c r="M160" i="134" s="1"/>
  <c r="L159" i="134"/>
  <c r="M159" i="134" s="1"/>
  <c r="L158" i="134"/>
  <c r="M158" i="134" s="1"/>
  <c r="L157" i="134"/>
  <c r="M157" i="134" s="1"/>
  <c r="M156" i="134"/>
  <c r="L156" i="134"/>
  <c r="L155" i="134"/>
  <c r="M155" i="134" s="1"/>
  <c r="L154" i="134"/>
  <c r="M154" i="134" s="1"/>
  <c r="L153" i="134"/>
  <c r="M153" i="134" s="1"/>
  <c r="L152" i="134"/>
  <c r="M152" i="134" s="1"/>
  <c r="L151" i="134"/>
  <c r="M151" i="134" s="1"/>
  <c r="L150" i="134"/>
  <c r="M150" i="134" s="1"/>
  <c r="L149" i="134"/>
  <c r="M149" i="134" s="1"/>
  <c r="L148" i="134"/>
  <c r="M148" i="134" s="1"/>
  <c r="L147" i="134"/>
  <c r="M147" i="134" s="1"/>
  <c r="L146" i="134"/>
  <c r="M146" i="134" s="1"/>
  <c r="L145" i="134"/>
  <c r="M145" i="134" s="1"/>
  <c r="L144" i="134"/>
  <c r="M144" i="134" s="1"/>
  <c r="L143" i="134"/>
  <c r="M143" i="134" s="1"/>
  <c r="L142" i="134"/>
  <c r="M142" i="134" s="1"/>
  <c r="L141" i="134"/>
  <c r="M141" i="134" s="1"/>
  <c r="M140" i="134"/>
  <c r="L140" i="134"/>
  <c r="L139" i="134"/>
  <c r="M139" i="134" s="1"/>
  <c r="L138" i="134"/>
  <c r="M138" i="134" s="1"/>
  <c r="L137" i="134"/>
  <c r="M137" i="134" s="1"/>
  <c r="L136" i="134"/>
  <c r="M136" i="134" s="1"/>
  <c r="L135" i="134"/>
  <c r="M135" i="134" s="1"/>
  <c r="L134" i="134"/>
  <c r="M134" i="134" s="1"/>
  <c r="L133" i="134"/>
  <c r="M133" i="134" s="1"/>
  <c r="M132" i="134"/>
  <c r="L132" i="134"/>
  <c r="L131" i="134"/>
  <c r="M131" i="134" s="1"/>
  <c r="L130" i="134"/>
  <c r="M130" i="134" s="1"/>
  <c r="L129" i="134"/>
  <c r="M129" i="134" s="1"/>
  <c r="L128" i="134"/>
  <c r="M128" i="134" s="1"/>
  <c r="L127" i="134"/>
  <c r="M127" i="134" s="1"/>
  <c r="L126" i="134"/>
  <c r="M126" i="134" s="1"/>
  <c r="L125" i="134"/>
  <c r="M125" i="134" s="1"/>
  <c r="L124" i="134"/>
  <c r="M124" i="134" s="1"/>
  <c r="L123" i="134"/>
  <c r="M123" i="134" s="1"/>
  <c r="L122" i="134"/>
  <c r="M122" i="134" s="1"/>
  <c r="L121" i="134"/>
  <c r="M121" i="134" s="1"/>
  <c r="L120" i="134"/>
  <c r="M120" i="134" s="1"/>
  <c r="L119" i="134"/>
  <c r="M119" i="134" s="1"/>
  <c r="L118" i="134"/>
  <c r="M118" i="134" s="1"/>
  <c r="L117" i="134"/>
  <c r="M117" i="134" s="1"/>
  <c r="M116" i="134"/>
  <c r="L116" i="134"/>
  <c r="L115" i="134"/>
  <c r="M115" i="134" s="1"/>
  <c r="L114" i="134"/>
  <c r="M114" i="134" s="1"/>
  <c r="L113" i="134"/>
  <c r="M113" i="134" s="1"/>
  <c r="L112" i="134"/>
  <c r="M112" i="134" s="1"/>
  <c r="L111" i="134"/>
  <c r="M111" i="134" s="1"/>
  <c r="L110" i="134"/>
  <c r="M110" i="134" s="1"/>
  <c r="L109" i="134"/>
  <c r="M109" i="134" s="1"/>
  <c r="L108" i="134"/>
  <c r="M108" i="134" s="1"/>
  <c r="L107" i="134"/>
  <c r="M107" i="134" s="1"/>
  <c r="L106" i="134"/>
  <c r="M106" i="134" s="1"/>
  <c r="L105" i="134"/>
  <c r="M105" i="134" s="1"/>
  <c r="L104" i="134"/>
  <c r="M104" i="134" s="1"/>
  <c r="L103" i="134"/>
  <c r="M103" i="134" s="1"/>
  <c r="L102" i="134"/>
  <c r="M102" i="134" s="1"/>
  <c r="L101" i="134"/>
  <c r="M101" i="134" s="1"/>
  <c r="L100" i="134"/>
  <c r="M100" i="134" s="1"/>
  <c r="L99" i="134"/>
  <c r="M99" i="134" s="1"/>
  <c r="L98" i="134"/>
  <c r="M98" i="134" s="1"/>
  <c r="L97" i="134"/>
  <c r="M97" i="134" s="1"/>
  <c r="L96" i="134"/>
  <c r="M96" i="134" s="1"/>
  <c r="L95" i="134"/>
  <c r="M95" i="134" s="1"/>
  <c r="L94" i="134"/>
  <c r="M94" i="134" s="1"/>
  <c r="L93" i="134"/>
  <c r="M93" i="134" s="1"/>
  <c r="M92" i="134"/>
  <c r="L92" i="134"/>
  <c r="L91" i="134"/>
  <c r="M91" i="134" s="1"/>
  <c r="L90" i="134"/>
  <c r="M90" i="134" s="1"/>
  <c r="L89" i="134"/>
  <c r="M89" i="134" s="1"/>
  <c r="L88" i="134"/>
  <c r="M88" i="134" s="1"/>
  <c r="L87" i="134"/>
  <c r="M87" i="134" s="1"/>
  <c r="L86" i="134"/>
  <c r="M86" i="134" s="1"/>
  <c r="L85" i="134"/>
  <c r="M85" i="134" s="1"/>
  <c r="L84" i="134"/>
  <c r="M84" i="134" s="1"/>
  <c r="L83" i="134"/>
  <c r="M83" i="134" s="1"/>
  <c r="L82" i="134"/>
  <c r="M82" i="134" s="1"/>
  <c r="L81" i="134"/>
  <c r="M81" i="134" s="1"/>
  <c r="L80" i="134"/>
  <c r="M80" i="134" s="1"/>
  <c r="L79" i="134"/>
  <c r="M79" i="134" s="1"/>
  <c r="L78" i="134"/>
  <c r="M78" i="134" s="1"/>
  <c r="L77" i="134"/>
  <c r="M77" i="134" s="1"/>
  <c r="M76" i="134"/>
  <c r="L76" i="134"/>
  <c r="L75" i="134"/>
  <c r="M75" i="134" s="1"/>
  <c r="L74" i="134"/>
  <c r="M74" i="134" s="1"/>
  <c r="L73" i="134"/>
  <c r="M73" i="134" s="1"/>
  <c r="L72" i="134"/>
  <c r="M72" i="134" s="1"/>
  <c r="L71" i="134"/>
  <c r="M71" i="134" s="1"/>
  <c r="L70" i="134"/>
  <c r="M70" i="134" s="1"/>
  <c r="L69" i="134"/>
  <c r="M69" i="134" s="1"/>
  <c r="L68" i="134"/>
  <c r="M68" i="134" s="1"/>
  <c r="L67" i="134"/>
  <c r="M67" i="134" s="1"/>
  <c r="L66" i="134"/>
  <c r="M66" i="134" s="1"/>
  <c r="L65" i="134"/>
  <c r="M65" i="134" s="1"/>
  <c r="L64" i="134"/>
  <c r="M64" i="134" s="1"/>
  <c r="L63" i="134"/>
  <c r="M63" i="134" s="1"/>
  <c r="L62" i="134"/>
  <c r="M62" i="134" s="1"/>
  <c r="L61" i="134"/>
  <c r="M61" i="134" s="1"/>
  <c r="M60" i="134"/>
  <c r="L60" i="134"/>
  <c r="L59" i="134"/>
  <c r="M59" i="134" s="1"/>
  <c r="L58" i="134"/>
  <c r="M58" i="134" s="1"/>
  <c r="L57" i="134"/>
  <c r="M57" i="134" s="1"/>
  <c r="L56" i="134"/>
  <c r="M56" i="134" s="1"/>
  <c r="L55" i="134"/>
  <c r="M55" i="134" s="1"/>
  <c r="L54" i="134"/>
  <c r="M54" i="134" s="1"/>
  <c r="L53" i="134"/>
  <c r="M53" i="134" s="1"/>
  <c r="L52" i="134"/>
  <c r="M52" i="134" s="1"/>
  <c r="L51" i="134"/>
  <c r="M51" i="134" s="1"/>
  <c r="L50" i="134"/>
  <c r="M50" i="134" s="1"/>
  <c r="L49" i="134"/>
  <c r="M49" i="134" s="1"/>
  <c r="L48" i="134"/>
  <c r="M48" i="134" s="1"/>
  <c r="L47" i="134"/>
  <c r="M47" i="134" s="1"/>
  <c r="L46" i="134"/>
  <c r="M46" i="134" s="1"/>
  <c r="L45" i="134"/>
  <c r="M45" i="134" s="1"/>
  <c r="L44" i="134"/>
  <c r="M44" i="134" s="1"/>
  <c r="L43" i="134"/>
  <c r="M43" i="134" s="1"/>
  <c r="L42" i="134"/>
  <c r="M42" i="134" s="1"/>
  <c r="L41" i="134"/>
  <c r="M41" i="134" s="1"/>
  <c r="L40" i="134"/>
  <c r="M40" i="134" s="1"/>
  <c r="L39" i="134"/>
  <c r="M39" i="134" s="1"/>
  <c r="L38" i="134"/>
  <c r="M38" i="134" s="1"/>
  <c r="L37" i="134"/>
  <c r="M37" i="134" s="1"/>
  <c r="L36" i="134"/>
  <c r="M36" i="134" s="1"/>
  <c r="L35" i="134"/>
  <c r="M35" i="134" s="1"/>
  <c r="L34" i="134"/>
  <c r="M34" i="134" s="1"/>
  <c r="L33" i="134"/>
  <c r="M33" i="134" s="1"/>
  <c r="L32" i="134"/>
  <c r="M32" i="134" s="1"/>
  <c r="L31" i="134"/>
  <c r="M31" i="134" s="1"/>
  <c r="L30" i="134"/>
  <c r="M30" i="134" s="1"/>
  <c r="L29" i="134"/>
  <c r="M29" i="134" s="1"/>
  <c r="L28" i="134"/>
  <c r="M28" i="134" s="1"/>
  <c r="L27" i="134"/>
  <c r="M27" i="134" s="1"/>
  <c r="L26" i="134"/>
  <c r="M26" i="134" s="1"/>
  <c r="L25" i="134"/>
  <c r="M25" i="134" s="1"/>
  <c r="L24" i="134"/>
  <c r="M24" i="134" s="1"/>
  <c r="L23" i="134"/>
  <c r="M23" i="134" s="1"/>
  <c r="L22" i="134"/>
  <c r="M22" i="134" s="1"/>
  <c r="L21" i="134"/>
  <c r="M21" i="134" s="1"/>
  <c r="L20" i="134"/>
  <c r="M20" i="134" s="1"/>
  <c r="L19" i="134"/>
  <c r="M19" i="134" s="1"/>
  <c r="L18" i="134"/>
  <c r="M18" i="134" s="1"/>
  <c r="L17" i="134"/>
  <c r="M17" i="134" s="1"/>
  <c r="L16" i="134"/>
  <c r="M16" i="134" s="1"/>
  <c r="L15" i="134"/>
  <c r="M15" i="134" s="1"/>
  <c r="L14" i="134"/>
  <c r="M14" i="134" s="1"/>
  <c r="L13" i="134"/>
  <c r="M13" i="134" s="1"/>
  <c r="L12" i="134"/>
  <c r="M12" i="134" s="1"/>
  <c r="L11" i="134"/>
  <c r="M11" i="134" s="1"/>
  <c r="L10" i="134"/>
  <c r="M10" i="134" s="1"/>
  <c r="L9" i="134"/>
  <c r="M9" i="134" s="1"/>
  <c r="L8" i="134"/>
  <c r="M8" i="134" s="1"/>
  <c r="L7" i="134"/>
  <c r="M7" i="134" s="1"/>
  <c r="L6" i="134"/>
  <c r="M6" i="134" s="1"/>
  <c r="M5" i="134"/>
  <c r="L4" i="134"/>
  <c r="M4" i="134" s="1"/>
  <c r="L210" i="133"/>
  <c r="M210" i="133" s="1"/>
  <c r="L209" i="133"/>
  <c r="M209" i="133" s="1"/>
  <c r="L208" i="133"/>
  <c r="M208" i="133" s="1"/>
  <c r="L207" i="133"/>
  <c r="M207" i="133" s="1"/>
  <c r="L206" i="133"/>
  <c r="M206" i="133" s="1"/>
  <c r="L205" i="133"/>
  <c r="M205" i="133" s="1"/>
  <c r="L204" i="133"/>
  <c r="M204" i="133" s="1"/>
  <c r="L203" i="133"/>
  <c r="M203" i="133" s="1"/>
  <c r="L202" i="133"/>
  <c r="M202" i="133" s="1"/>
  <c r="L201" i="133"/>
  <c r="M201" i="133" s="1"/>
  <c r="L200" i="133"/>
  <c r="M200" i="133" s="1"/>
  <c r="L199" i="133"/>
  <c r="M199" i="133" s="1"/>
  <c r="L198" i="133"/>
  <c r="M198" i="133" s="1"/>
  <c r="L197" i="133"/>
  <c r="M197" i="133" s="1"/>
  <c r="M196" i="133"/>
  <c r="L196" i="133"/>
  <c r="L195" i="133"/>
  <c r="M195" i="133" s="1"/>
  <c r="L194" i="133"/>
  <c r="M194" i="133" s="1"/>
  <c r="L193" i="133"/>
  <c r="M193" i="133" s="1"/>
  <c r="L192" i="133"/>
  <c r="M192" i="133" s="1"/>
  <c r="L191" i="133"/>
  <c r="M191" i="133" s="1"/>
  <c r="L190" i="133"/>
  <c r="M190" i="133" s="1"/>
  <c r="L189" i="133"/>
  <c r="M189" i="133" s="1"/>
  <c r="L188" i="133"/>
  <c r="M188" i="133" s="1"/>
  <c r="L187" i="133"/>
  <c r="M187" i="133" s="1"/>
  <c r="L186" i="133"/>
  <c r="M186" i="133" s="1"/>
  <c r="L185" i="133"/>
  <c r="M185" i="133" s="1"/>
  <c r="L184" i="133"/>
  <c r="M184" i="133" s="1"/>
  <c r="L183" i="133"/>
  <c r="M183" i="133" s="1"/>
  <c r="L182" i="133"/>
  <c r="M182" i="133" s="1"/>
  <c r="L181" i="133"/>
  <c r="M181" i="133" s="1"/>
  <c r="M180" i="133"/>
  <c r="L180" i="133"/>
  <c r="L179" i="133"/>
  <c r="M179" i="133" s="1"/>
  <c r="L178" i="133"/>
  <c r="M178" i="133" s="1"/>
  <c r="L177" i="133"/>
  <c r="M177" i="133" s="1"/>
  <c r="L176" i="133"/>
  <c r="M176" i="133" s="1"/>
  <c r="L175" i="133"/>
  <c r="M175" i="133" s="1"/>
  <c r="L174" i="133"/>
  <c r="M174" i="133" s="1"/>
  <c r="L173" i="133"/>
  <c r="M173" i="133" s="1"/>
  <c r="L172" i="133"/>
  <c r="M172" i="133" s="1"/>
  <c r="L171" i="133"/>
  <c r="M171" i="133" s="1"/>
  <c r="L170" i="133"/>
  <c r="M170" i="133" s="1"/>
  <c r="L169" i="133"/>
  <c r="M169" i="133" s="1"/>
  <c r="L168" i="133"/>
  <c r="M168" i="133" s="1"/>
  <c r="L167" i="133"/>
  <c r="M167" i="133" s="1"/>
  <c r="L166" i="133"/>
  <c r="M166" i="133" s="1"/>
  <c r="L165" i="133"/>
  <c r="M165" i="133" s="1"/>
  <c r="L164" i="133"/>
  <c r="M164" i="133" s="1"/>
  <c r="L163" i="133"/>
  <c r="M163" i="133" s="1"/>
  <c r="L162" i="133"/>
  <c r="M162" i="133" s="1"/>
  <c r="L161" i="133"/>
  <c r="M161" i="133" s="1"/>
  <c r="L160" i="133"/>
  <c r="M160" i="133" s="1"/>
  <c r="L159" i="133"/>
  <c r="M159" i="133" s="1"/>
  <c r="L158" i="133"/>
  <c r="M158" i="133" s="1"/>
  <c r="L157" i="133"/>
  <c r="M157" i="133" s="1"/>
  <c r="L156" i="133"/>
  <c r="M156" i="133" s="1"/>
  <c r="L155" i="133"/>
  <c r="M155" i="133" s="1"/>
  <c r="L154" i="133"/>
  <c r="M154" i="133" s="1"/>
  <c r="L153" i="133"/>
  <c r="M153" i="133" s="1"/>
  <c r="L152" i="133"/>
  <c r="M152" i="133" s="1"/>
  <c r="L151" i="133"/>
  <c r="M151" i="133" s="1"/>
  <c r="L150" i="133"/>
  <c r="M150" i="133" s="1"/>
  <c r="L149" i="133"/>
  <c r="M149" i="133" s="1"/>
  <c r="L148" i="133"/>
  <c r="M148" i="133" s="1"/>
  <c r="L147" i="133"/>
  <c r="M147" i="133" s="1"/>
  <c r="L146" i="133"/>
  <c r="M146" i="133" s="1"/>
  <c r="L145" i="133"/>
  <c r="M145" i="133" s="1"/>
  <c r="L144" i="133"/>
  <c r="M144" i="133" s="1"/>
  <c r="L143" i="133"/>
  <c r="M143" i="133" s="1"/>
  <c r="L142" i="133"/>
  <c r="M142" i="133" s="1"/>
  <c r="L141" i="133"/>
  <c r="M141" i="133" s="1"/>
  <c r="L140" i="133"/>
  <c r="M140" i="133" s="1"/>
  <c r="L139" i="133"/>
  <c r="M139" i="133" s="1"/>
  <c r="L138" i="133"/>
  <c r="M138" i="133" s="1"/>
  <c r="L137" i="133"/>
  <c r="M137" i="133" s="1"/>
  <c r="L136" i="133"/>
  <c r="M136" i="133" s="1"/>
  <c r="L135" i="133"/>
  <c r="M135" i="133" s="1"/>
  <c r="L134" i="133"/>
  <c r="M134" i="133" s="1"/>
  <c r="L133" i="133"/>
  <c r="M133" i="133" s="1"/>
  <c r="M132" i="133"/>
  <c r="L132" i="133"/>
  <c r="L131" i="133"/>
  <c r="M131" i="133" s="1"/>
  <c r="L130" i="133"/>
  <c r="M130" i="133" s="1"/>
  <c r="L129" i="133"/>
  <c r="M129" i="133" s="1"/>
  <c r="L128" i="133"/>
  <c r="M128" i="133" s="1"/>
  <c r="L127" i="133"/>
  <c r="M127" i="133" s="1"/>
  <c r="L126" i="133"/>
  <c r="M126" i="133" s="1"/>
  <c r="L125" i="133"/>
  <c r="M125" i="133" s="1"/>
  <c r="L124" i="133"/>
  <c r="M124" i="133" s="1"/>
  <c r="L123" i="133"/>
  <c r="M123" i="133" s="1"/>
  <c r="L122" i="133"/>
  <c r="M122" i="133" s="1"/>
  <c r="L121" i="133"/>
  <c r="M121" i="133" s="1"/>
  <c r="L120" i="133"/>
  <c r="M120" i="133" s="1"/>
  <c r="L119" i="133"/>
  <c r="M119" i="133" s="1"/>
  <c r="L118" i="133"/>
  <c r="M118" i="133" s="1"/>
  <c r="L117" i="133"/>
  <c r="M117" i="133" s="1"/>
  <c r="L116" i="133"/>
  <c r="M116" i="133" s="1"/>
  <c r="L115" i="133"/>
  <c r="M115" i="133" s="1"/>
  <c r="L114" i="133"/>
  <c r="M114" i="133" s="1"/>
  <c r="L113" i="133"/>
  <c r="M113" i="133" s="1"/>
  <c r="L112" i="133"/>
  <c r="M112" i="133" s="1"/>
  <c r="L111" i="133"/>
  <c r="M111" i="133" s="1"/>
  <c r="L110" i="133"/>
  <c r="M110" i="133" s="1"/>
  <c r="L109" i="133"/>
  <c r="M109" i="133" s="1"/>
  <c r="L108" i="133"/>
  <c r="M108" i="133" s="1"/>
  <c r="L107" i="133"/>
  <c r="M107" i="133" s="1"/>
  <c r="L106" i="133"/>
  <c r="M106" i="133" s="1"/>
  <c r="L105" i="133"/>
  <c r="M105" i="133" s="1"/>
  <c r="L104" i="133"/>
  <c r="M104" i="133" s="1"/>
  <c r="L103" i="133"/>
  <c r="M103" i="133" s="1"/>
  <c r="L102" i="133"/>
  <c r="M102" i="133" s="1"/>
  <c r="L101" i="133"/>
  <c r="M101" i="133" s="1"/>
  <c r="L100" i="133"/>
  <c r="M100" i="133" s="1"/>
  <c r="L99" i="133"/>
  <c r="M99" i="133" s="1"/>
  <c r="L98" i="133"/>
  <c r="M98" i="133" s="1"/>
  <c r="L97" i="133"/>
  <c r="M97" i="133" s="1"/>
  <c r="L96" i="133"/>
  <c r="M96" i="133" s="1"/>
  <c r="L95" i="133"/>
  <c r="M95" i="133" s="1"/>
  <c r="L94" i="133"/>
  <c r="M94" i="133" s="1"/>
  <c r="L93" i="133"/>
  <c r="M93" i="133" s="1"/>
  <c r="L92" i="133"/>
  <c r="M92" i="133" s="1"/>
  <c r="L91" i="133"/>
  <c r="M91" i="133" s="1"/>
  <c r="L90" i="133"/>
  <c r="M90" i="133" s="1"/>
  <c r="L89" i="133"/>
  <c r="M89" i="133" s="1"/>
  <c r="L88" i="133"/>
  <c r="M88" i="133" s="1"/>
  <c r="L87" i="133"/>
  <c r="M87" i="133" s="1"/>
  <c r="L86" i="133"/>
  <c r="M86" i="133" s="1"/>
  <c r="L85" i="133"/>
  <c r="M85" i="133" s="1"/>
  <c r="L84" i="133"/>
  <c r="M84" i="133" s="1"/>
  <c r="L83" i="133"/>
  <c r="M83" i="133" s="1"/>
  <c r="L82" i="133"/>
  <c r="M82" i="133" s="1"/>
  <c r="L81" i="133"/>
  <c r="M81" i="133" s="1"/>
  <c r="L80" i="133"/>
  <c r="M80" i="133" s="1"/>
  <c r="L79" i="133"/>
  <c r="M79" i="133" s="1"/>
  <c r="L78" i="133"/>
  <c r="M78" i="133" s="1"/>
  <c r="L77" i="133"/>
  <c r="M77" i="133" s="1"/>
  <c r="L76" i="133"/>
  <c r="M76" i="133" s="1"/>
  <c r="L75" i="133"/>
  <c r="M75" i="133" s="1"/>
  <c r="L74" i="133"/>
  <c r="M74" i="133" s="1"/>
  <c r="L73" i="133"/>
  <c r="M73" i="133" s="1"/>
  <c r="L72" i="133"/>
  <c r="M72" i="133" s="1"/>
  <c r="L71" i="133"/>
  <c r="M71" i="133" s="1"/>
  <c r="L70" i="133"/>
  <c r="M70" i="133" s="1"/>
  <c r="L69" i="133"/>
  <c r="M69" i="133" s="1"/>
  <c r="M68" i="133"/>
  <c r="L68" i="133"/>
  <c r="L67" i="133"/>
  <c r="M67" i="133" s="1"/>
  <c r="L66" i="133"/>
  <c r="M66" i="133" s="1"/>
  <c r="L65" i="133"/>
  <c r="M65" i="133" s="1"/>
  <c r="L64" i="133"/>
  <c r="M64" i="133" s="1"/>
  <c r="L63" i="133"/>
  <c r="M63" i="133" s="1"/>
  <c r="L62" i="133"/>
  <c r="M62" i="133" s="1"/>
  <c r="L61" i="133"/>
  <c r="M61" i="133" s="1"/>
  <c r="L60" i="133"/>
  <c r="M60" i="133" s="1"/>
  <c r="L59" i="133"/>
  <c r="M59" i="133" s="1"/>
  <c r="L58" i="133"/>
  <c r="M58" i="133" s="1"/>
  <c r="L57" i="133"/>
  <c r="M57" i="133" s="1"/>
  <c r="L56" i="133"/>
  <c r="M56" i="133" s="1"/>
  <c r="L55" i="133"/>
  <c r="M55" i="133" s="1"/>
  <c r="L54" i="133"/>
  <c r="M54" i="133" s="1"/>
  <c r="L53" i="133"/>
  <c r="M53" i="133" s="1"/>
  <c r="L52" i="133"/>
  <c r="M52" i="133" s="1"/>
  <c r="L51" i="133"/>
  <c r="M51" i="133" s="1"/>
  <c r="L50" i="133"/>
  <c r="M50" i="133" s="1"/>
  <c r="L49" i="133"/>
  <c r="M49" i="133" s="1"/>
  <c r="L48" i="133"/>
  <c r="M48" i="133" s="1"/>
  <c r="L47" i="133"/>
  <c r="M47" i="133" s="1"/>
  <c r="L46" i="133"/>
  <c r="M46" i="133" s="1"/>
  <c r="L45" i="133"/>
  <c r="M45" i="133" s="1"/>
  <c r="L44" i="133"/>
  <c r="M44" i="133" s="1"/>
  <c r="L43" i="133"/>
  <c r="M43" i="133" s="1"/>
  <c r="L42" i="133"/>
  <c r="M42" i="133" s="1"/>
  <c r="L41" i="133"/>
  <c r="M41" i="133" s="1"/>
  <c r="L40" i="133"/>
  <c r="M40" i="133" s="1"/>
  <c r="L39" i="133"/>
  <c r="M39" i="133" s="1"/>
  <c r="L38" i="133"/>
  <c r="M38" i="133" s="1"/>
  <c r="L37" i="133"/>
  <c r="M37" i="133" s="1"/>
  <c r="L36" i="133"/>
  <c r="M36" i="133" s="1"/>
  <c r="L35" i="133"/>
  <c r="M35" i="133" s="1"/>
  <c r="L34" i="133"/>
  <c r="M34" i="133" s="1"/>
  <c r="L33" i="133"/>
  <c r="M33" i="133" s="1"/>
  <c r="L32" i="133"/>
  <c r="M32" i="133" s="1"/>
  <c r="L31" i="133"/>
  <c r="M31" i="133" s="1"/>
  <c r="L30" i="133"/>
  <c r="M30" i="133" s="1"/>
  <c r="L29" i="133"/>
  <c r="M29" i="133" s="1"/>
  <c r="L28" i="133"/>
  <c r="M28" i="133" s="1"/>
  <c r="L27" i="133"/>
  <c r="M27" i="133" s="1"/>
  <c r="L26" i="133"/>
  <c r="M26" i="133" s="1"/>
  <c r="L25" i="133"/>
  <c r="M25" i="133" s="1"/>
  <c r="L24" i="133"/>
  <c r="M24" i="133" s="1"/>
  <c r="L23" i="133"/>
  <c r="M23" i="133" s="1"/>
  <c r="L22" i="133"/>
  <c r="M22" i="133" s="1"/>
  <c r="L21" i="133"/>
  <c r="M21" i="133" s="1"/>
  <c r="L20" i="133"/>
  <c r="M20" i="133" s="1"/>
  <c r="L19" i="133"/>
  <c r="M19" i="133" s="1"/>
  <c r="L18" i="133"/>
  <c r="M18" i="133" s="1"/>
  <c r="L17" i="133"/>
  <c r="M17" i="133" s="1"/>
  <c r="L16" i="133"/>
  <c r="M16" i="133" s="1"/>
  <c r="L15" i="133"/>
  <c r="M15" i="133" s="1"/>
  <c r="L14" i="133"/>
  <c r="M14" i="133" s="1"/>
  <c r="L13" i="133"/>
  <c r="M13" i="133" s="1"/>
  <c r="L12" i="133"/>
  <c r="M12" i="133" s="1"/>
  <c r="L11" i="133"/>
  <c r="M11" i="133" s="1"/>
  <c r="L10" i="133"/>
  <c r="M10" i="133" s="1"/>
  <c r="L9" i="133"/>
  <c r="M9" i="133" s="1"/>
  <c r="L8" i="133"/>
  <c r="M8" i="133" s="1"/>
  <c r="L7" i="133"/>
  <c r="M7" i="133" s="1"/>
  <c r="L6" i="133"/>
  <c r="M6" i="133" s="1"/>
  <c r="M5" i="133"/>
  <c r="L4" i="133"/>
  <c r="M4" i="133" s="1"/>
  <c r="L210" i="132"/>
  <c r="M210" i="132" s="1"/>
  <c r="L209" i="132"/>
  <c r="M209" i="132" s="1"/>
  <c r="L208" i="132"/>
  <c r="M208" i="132" s="1"/>
  <c r="L207" i="132"/>
  <c r="M207" i="132" s="1"/>
  <c r="L206" i="132"/>
  <c r="M206" i="132" s="1"/>
  <c r="L205" i="132"/>
  <c r="M205" i="132" s="1"/>
  <c r="M204" i="132"/>
  <c r="L204" i="132"/>
  <c r="L203" i="132"/>
  <c r="M203" i="132" s="1"/>
  <c r="L202" i="132"/>
  <c r="M202" i="132" s="1"/>
  <c r="L201" i="132"/>
  <c r="M201" i="132" s="1"/>
  <c r="L200" i="132"/>
  <c r="M200" i="132" s="1"/>
  <c r="L199" i="132"/>
  <c r="M199" i="132" s="1"/>
  <c r="L198" i="132"/>
  <c r="M198" i="132" s="1"/>
  <c r="L197" i="132"/>
  <c r="M197" i="132" s="1"/>
  <c r="L196" i="132"/>
  <c r="M196" i="132" s="1"/>
  <c r="L195" i="132"/>
  <c r="M195" i="132" s="1"/>
  <c r="L194" i="132"/>
  <c r="M194" i="132" s="1"/>
  <c r="L193" i="132"/>
  <c r="M193" i="132" s="1"/>
  <c r="L192" i="132"/>
  <c r="M192" i="132" s="1"/>
  <c r="L191" i="132"/>
  <c r="M191" i="132" s="1"/>
  <c r="L190" i="132"/>
  <c r="M190" i="132" s="1"/>
  <c r="L189" i="132"/>
  <c r="M189" i="132" s="1"/>
  <c r="L188" i="132"/>
  <c r="M188" i="132" s="1"/>
  <c r="L187" i="132"/>
  <c r="M187" i="132" s="1"/>
  <c r="L186" i="132"/>
  <c r="M186" i="132" s="1"/>
  <c r="L185" i="132"/>
  <c r="M185" i="132" s="1"/>
  <c r="L184" i="132"/>
  <c r="M184" i="132" s="1"/>
  <c r="L183" i="132"/>
  <c r="M183" i="132" s="1"/>
  <c r="L182" i="132"/>
  <c r="M182" i="132" s="1"/>
  <c r="L181" i="132"/>
  <c r="M181" i="132" s="1"/>
  <c r="L180" i="132"/>
  <c r="M180" i="132" s="1"/>
  <c r="L179" i="132"/>
  <c r="M179" i="132" s="1"/>
  <c r="L178" i="132"/>
  <c r="M178" i="132" s="1"/>
  <c r="L177" i="132"/>
  <c r="M177" i="132" s="1"/>
  <c r="L176" i="132"/>
  <c r="M176" i="132" s="1"/>
  <c r="L175" i="132"/>
  <c r="M175" i="132" s="1"/>
  <c r="L174" i="132"/>
  <c r="M174" i="132" s="1"/>
  <c r="L173" i="132"/>
  <c r="M173" i="132" s="1"/>
  <c r="L172" i="132"/>
  <c r="M172" i="132" s="1"/>
  <c r="L171" i="132"/>
  <c r="M171" i="132" s="1"/>
  <c r="L170" i="132"/>
  <c r="M170" i="132" s="1"/>
  <c r="L169" i="132"/>
  <c r="M169" i="132" s="1"/>
  <c r="L168" i="132"/>
  <c r="M168" i="132" s="1"/>
  <c r="L167" i="132"/>
  <c r="M167" i="132" s="1"/>
  <c r="L166" i="132"/>
  <c r="M166" i="132" s="1"/>
  <c r="L165" i="132"/>
  <c r="M165" i="132" s="1"/>
  <c r="L164" i="132"/>
  <c r="M164" i="132" s="1"/>
  <c r="L163" i="132"/>
  <c r="M163" i="132" s="1"/>
  <c r="L162" i="132"/>
  <c r="M162" i="132" s="1"/>
  <c r="L161" i="132"/>
  <c r="M161" i="132" s="1"/>
  <c r="L160" i="132"/>
  <c r="M160" i="132" s="1"/>
  <c r="L159" i="132"/>
  <c r="M159" i="132" s="1"/>
  <c r="L158" i="132"/>
  <c r="M158" i="132" s="1"/>
  <c r="L157" i="132"/>
  <c r="M157" i="132" s="1"/>
  <c r="L156" i="132"/>
  <c r="M156" i="132" s="1"/>
  <c r="L155" i="132"/>
  <c r="M155" i="132" s="1"/>
  <c r="L154" i="132"/>
  <c r="M154" i="132" s="1"/>
  <c r="L153" i="132"/>
  <c r="M153" i="132" s="1"/>
  <c r="L152" i="132"/>
  <c r="M152" i="132" s="1"/>
  <c r="L151" i="132"/>
  <c r="M151" i="132" s="1"/>
  <c r="L150" i="132"/>
  <c r="M150" i="132" s="1"/>
  <c r="L149" i="132"/>
  <c r="M149" i="132" s="1"/>
  <c r="L148" i="132"/>
  <c r="M148" i="132" s="1"/>
  <c r="L147" i="132"/>
  <c r="M147" i="132" s="1"/>
  <c r="L146" i="132"/>
  <c r="M146" i="132" s="1"/>
  <c r="L145" i="132"/>
  <c r="M145" i="132" s="1"/>
  <c r="L144" i="132"/>
  <c r="M144" i="132" s="1"/>
  <c r="L143" i="132"/>
  <c r="M143" i="132" s="1"/>
  <c r="L142" i="132"/>
  <c r="M142" i="132" s="1"/>
  <c r="L141" i="132"/>
  <c r="M141" i="132" s="1"/>
  <c r="L140" i="132"/>
  <c r="M140" i="132" s="1"/>
  <c r="L139" i="132"/>
  <c r="M139" i="132" s="1"/>
  <c r="L138" i="132"/>
  <c r="M138" i="132" s="1"/>
  <c r="L137" i="132"/>
  <c r="M137" i="132" s="1"/>
  <c r="L136" i="132"/>
  <c r="M136" i="132" s="1"/>
  <c r="L135" i="132"/>
  <c r="M135" i="132" s="1"/>
  <c r="L134" i="132"/>
  <c r="M134" i="132" s="1"/>
  <c r="L133" i="132"/>
  <c r="M133" i="132" s="1"/>
  <c r="L132" i="132"/>
  <c r="M132" i="132" s="1"/>
  <c r="L131" i="132"/>
  <c r="M131" i="132" s="1"/>
  <c r="L130" i="132"/>
  <c r="M130" i="132" s="1"/>
  <c r="L129" i="132"/>
  <c r="M129" i="132" s="1"/>
  <c r="L128" i="132"/>
  <c r="M128" i="132" s="1"/>
  <c r="L127" i="132"/>
  <c r="M127" i="132" s="1"/>
  <c r="L126" i="132"/>
  <c r="M126" i="132" s="1"/>
  <c r="L125" i="132"/>
  <c r="M125" i="132" s="1"/>
  <c r="L124" i="132"/>
  <c r="M124" i="132" s="1"/>
  <c r="L123" i="132"/>
  <c r="M123" i="132" s="1"/>
  <c r="L122" i="132"/>
  <c r="M122" i="132" s="1"/>
  <c r="L121" i="132"/>
  <c r="M121" i="132" s="1"/>
  <c r="L120" i="132"/>
  <c r="M120" i="132" s="1"/>
  <c r="L119" i="132"/>
  <c r="M119" i="132" s="1"/>
  <c r="L118" i="132"/>
  <c r="M118" i="132" s="1"/>
  <c r="L117" i="132"/>
  <c r="M117" i="132" s="1"/>
  <c r="L116" i="132"/>
  <c r="M116" i="132" s="1"/>
  <c r="L115" i="132"/>
  <c r="M115" i="132" s="1"/>
  <c r="L114" i="132"/>
  <c r="M114" i="132" s="1"/>
  <c r="L113" i="132"/>
  <c r="M113" i="132" s="1"/>
  <c r="L112" i="132"/>
  <c r="M112" i="132" s="1"/>
  <c r="L111" i="132"/>
  <c r="M111" i="132" s="1"/>
  <c r="L110" i="132"/>
  <c r="M110" i="132" s="1"/>
  <c r="L109" i="132"/>
  <c r="M109" i="132" s="1"/>
  <c r="L108" i="132"/>
  <c r="M108" i="132" s="1"/>
  <c r="L107" i="132"/>
  <c r="M107" i="132" s="1"/>
  <c r="L106" i="132"/>
  <c r="M106" i="132" s="1"/>
  <c r="L105" i="132"/>
  <c r="M105" i="132" s="1"/>
  <c r="L104" i="132"/>
  <c r="M104" i="132" s="1"/>
  <c r="L103" i="132"/>
  <c r="M103" i="132" s="1"/>
  <c r="L102" i="132"/>
  <c r="M102" i="132" s="1"/>
  <c r="L101" i="132"/>
  <c r="M101" i="132" s="1"/>
  <c r="L100" i="132"/>
  <c r="M100" i="132" s="1"/>
  <c r="L99" i="132"/>
  <c r="M99" i="132" s="1"/>
  <c r="L98" i="132"/>
  <c r="M98" i="132" s="1"/>
  <c r="L97" i="132"/>
  <c r="M97" i="132" s="1"/>
  <c r="L96" i="132"/>
  <c r="M96" i="132" s="1"/>
  <c r="L95" i="132"/>
  <c r="M95" i="132" s="1"/>
  <c r="L94" i="132"/>
  <c r="M94" i="132" s="1"/>
  <c r="L93" i="132"/>
  <c r="M93" i="132" s="1"/>
  <c r="L92" i="132"/>
  <c r="M92" i="132" s="1"/>
  <c r="L91" i="132"/>
  <c r="M91" i="132" s="1"/>
  <c r="L90" i="132"/>
  <c r="M90" i="132" s="1"/>
  <c r="L89" i="132"/>
  <c r="M89" i="132" s="1"/>
  <c r="L88" i="132"/>
  <c r="M88" i="132" s="1"/>
  <c r="L87" i="132"/>
  <c r="M87" i="132" s="1"/>
  <c r="L86" i="132"/>
  <c r="M86" i="132" s="1"/>
  <c r="L85" i="132"/>
  <c r="M85" i="132" s="1"/>
  <c r="L84" i="132"/>
  <c r="M84" i="132" s="1"/>
  <c r="L83" i="132"/>
  <c r="M83" i="132" s="1"/>
  <c r="L82" i="132"/>
  <c r="M82" i="132" s="1"/>
  <c r="L81" i="132"/>
  <c r="M81" i="132" s="1"/>
  <c r="L80" i="132"/>
  <c r="M80" i="132" s="1"/>
  <c r="L79" i="132"/>
  <c r="M79" i="132" s="1"/>
  <c r="L78" i="132"/>
  <c r="M78" i="132" s="1"/>
  <c r="L77" i="132"/>
  <c r="M77" i="132" s="1"/>
  <c r="L76" i="132"/>
  <c r="M76" i="132" s="1"/>
  <c r="L75" i="132"/>
  <c r="M75" i="132" s="1"/>
  <c r="L74" i="132"/>
  <c r="M74" i="132" s="1"/>
  <c r="L73" i="132"/>
  <c r="M73" i="132" s="1"/>
  <c r="L72" i="132"/>
  <c r="M72" i="132" s="1"/>
  <c r="L71" i="132"/>
  <c r="M71" i="132" s="1"/>
  <c r="L70" i="132"/>
  <c r="M70" i="132" s="1"/>
  <c r="L69" i="132"/>
  <c r="M69" i="132" s="1"/>
  <c r="L68" i="132"/>
  <c r="M68" i="132" s="1"/>
  <c r="L67" i="132"/>
  <c r="M67" i="132" s="1"/>
  <c r="L66" i="132"/>
  <c r="M66" i="132" s="1"/>
  <c r="L65" i="132"/>
  <c r="M65" i="132" s="1"/>
  <c r="L64" i="132"/>
  <c r="M64" i="132" s="1"/>
  <c r="L63" i="132"/>
  <c r="M63" i="132" s="1"/>
  <c r="L62" i="132"/>
  <c r="M62" i="132" s="1"/>
  <c r="L61" i="132"/>
  <c r="M61" i="132" s="1"/>
  <c r="L60" i="132"/>
  <c r="M60" i="132" s="1"/>
  <c r="L59" i="132"/>
  <c r="M59" i="132" s="1"/>
  <c r="L58" i="132"/>
  <c r="M58" i="132" s="1"/>
  <c r="L57" i="132"/>
  <c r="M57" i="132" s="1"/>
  <c r="L56" i="132"/>
  <c r="M56" i="132" s="1"/>
  <c r="L55" i="132"/>
  <c r="M55" i="132" s="1"/>
  <c r="L54" i="132"/>
  <c r="M54" i="132" s="1"/>
  <c r="L53" i="132"/>
  <c r="M53" i="132" s="1"/>
  <c r="L52" i="132"/>
  <c r="M52" i="132" s="1"/>
  <c r="L51" i="132"/>
  <c r="M51" i="132" s="1"/>
  <c r="L50" i="132"/>
  <c r="M50" i="132" s="1"/>
  <c r="L49" i="132"/>
  <c r="M49" i="132" s="1"/>
  <c r="L48" i="132"/>
  <c r="M48" i="132" s="1"/>
  <c r="L47" i="132"/>
  <c r="M47" i="132" s="1"/>
  <c r="L46" i="132"/>
  <c r="M46" i="132" s="1"/>
  <c r="L45" i="132"/>
  <c r="M45" i="132" s="1"/>
  <c r="L44" i="132"/>
  <c r="M44" i="132" s="1"/>
  <c r="L43" i="132"/>
  <c r="M43" i="132" s="1"/>
  <c r="L42" i="132"/>
  <c r="M42" i="132" s="1"/>
  <c r="L41" i="132"/>
  <c r="M41" i="132" s="1"/>
  <c r="L40" i="132"/>
  <c r="M40" i="132" s="1"/>
  <c r="L39" i="132"/>
  <c r="M39" i="132" s="1"/>
  <c r="L38" i="132"/>
  <c r="M38" i="132" s="1"/>
  <c r="L37" i="132"/>
  <c r="M37" i="132" s="1"/>
  <c r="L36" i="132"/>
  <c r="M36" i="132" s="1"/>
  <c r="L35" i="132"/>
  <c r="M35" i="132" s="1"/>
  <c r="L34" i="132"/>
  <c r="M34" i="132" s="1"/>
  <c r="L33" i="132"/>
  <c r="M33" i="132" s="1"/>
  <c r="L32" i="132"/>
  <c r="M32" i="132" s="1"/>
  <c r="L31" i="132"/>
  <c r="M31" i="132" s="1"/>
  <c r="L30" i="132"/>
  <c r="M30" i="132" s="1"/>
  <c r="L29" i="132"/>
  <c r="M29" i="132" s="1"/>
  <c r="L28" i="132"/>
  <c r="M28" i="132" s="1"/>
  <c r="L27" i="132"/>
  <c r="M27" i="132" s="1"/>
  <c r="L26" i="132"/>
  <c r="M26" i="132" s="1"/>
  <c r="L25" i="132"/>
  <c r="M25" i="132" s="1"/>
  <c r="L24" i="132"/>
  <c r="M24" i="132" s="1"/>
  <c r="L23" i="132"/>
  <c r="M23" i="132" s="1"/>
  <c r="L22" i="132"/>
  <c r="M22" i="132" s="1"/>
  <c r="L21" i="132"/>
  <c r="M21" i="132" s="1"/>
  <c r="L20" i="132"/>
  <c r="M20" i="132" s="1"/>
  <c r="L19" i="132"/>
  <c r="M19" i="132" s="1"/>
  <c r="L18" i="132"/>
  <c r="M18" i="132" s="1"/>
  <c r="L17" i="132"/>
  <c r="M17" i="132" s="1"/>
  <c r="L16" i="132"/>
  <c r="M16" i="132" s="1"/>
  <c r="L15" i="132"/>
  <c r="M15" i="132" s="1"/>
  <c r="L14" i="132"/>
  <c r="M14" i="132" s="1"/>
  <c r="L13" i="132"/>
  <c r="M13" i="132" s="1"/>
  <c r="L12" i="132"/>
  <c r="M12" i="132" s="1"/>
  <c r="L11" i="132"/>
  <c r="M11" i="132" s="1"/>
  <c r="L10" i="132"/>
  <c r="M10" i="132" s="1"/>
  <c r="L9" i="132"/>
  <c r="M9" i="132" s="1"/>
  <c r="L8" i="132"/>
  <c r="M8" i="132" s="1"/>
  <c r="L7" i="132"/>
  <c r="M7" i="132" s="1"/>
  <c r="L6" i="132"/>
  <c r="M6" i="132" s="1"/>
  <c r="M5" i="132"/>
  <c r="L4" i="132"/>
  <c r="M4" i="132" s="1"/>
  <c r="L210" i="131"/>
  <c r="M210" i="131" s="1"/>
  <c r="L209" i="131"/>
  <c r="M209" i="131" s="1"/>
  <c r="L208" i="131"/>
  <c r="M208" i="131" s="1"/>
  <c r="L207" i="131"/>
  <c r="M207" i="131" s="1"/>
  <c r="L206" i="131"/>
  <c r="M206" i="131" s="1"/>
  <c r="L205" i="131"/>
  <c r="M205" i="131" s="1"/>
  <c r="L204" i="131"/>
  <c r="M204" i="131" s="1"/>
  <c r="L203" i="131"/>
  <c r="M203" i="131" s="1"/>
  <c r="L202" i="131"/>
  <c r="M202" i="131" s="1"/>
  <c r="L201" i="131"/>
  <c r="M201" i="131" s="1"/>
  <c r="L200" i="131"/>
  <c r="M200" i="131" s="1"/>
  <c r="L199" i="131"/>
  <c r="M199" i="131" s="1"/>
  <c r="L198" i="131"/>
  <c r="M198" i="131" s="1"/>
  <c r="L197" i="131"/>
  <c r="M197" i="131" s="1"/>
  <c r="M196" i="131"/>
  <c r="L196" i="131"/>
  <c r="L195" i="131"/>
  <c r="M195" i="131" s="1"/>
  <c r="L194" i="131"/>
  <c r="M194" i="131" s="1"/>
  <c r="L193" i="131"/>
  <c r="M193" i="131" s="1"/>
  <c r="L192" i="131"/>
  <c r="M192" i="131" s="1"/>
  <c r="L191" i="131"/>
  <c r="M191" i="131" s="1"/>
  <c r="L190" i="131"/>
  <c r="M190" i="131" s="1"/>
  <c r="L189" i="131"/>
  <c r="M189" i="131" s="1"/>
  <c r="L188" i="131"/>
  <c r="M188" i="131" s="1"/>
  <c r="L187" i="131"/>
  <c r="M187" i="131" s="1"/>
  <c r="L186" i="131"/>
  <c r="M186" i="131" s="1"/>
  <c r="L185" i="131"/>
  <c r="M185" i="131" s="1"/>
  <c r="L184" i="131"/>
  <c r="M184" i="131" s="1"/>
  <c r="L183" i="131"/>
  <c r="M183" i="131" s="1"/>
  <c r="L182" i="131"/>
  <c r="M182" i="131" s="1"/>
  <c r="L181" i="131"/>
  <c r="M181" i="131" s="1"/>
  <c r="L180" i="131"/>
  <c r="M180" i="131" s="1"/>
  <c r="L179" i="131"/>
  <c r="M179" i="131" s="1"/>
  <c r="L178" i="131"/>
  <c r="M178" i="131" s="1"/>
  <c r="L177" i="131"/>
  <c r="M177" i="131" s="1"/>
  <c r="L176" i="131"/>
  <c r="M176" i="131" s="1"/>
  <c r="L175" i="131"/>
  <c r="M175" i="131" s="1"/>
  <c r="L174" i="131"/>
  <c r="M174" i="131" s="1"/>
  <c r="L173" i="131"/>
  <c r="M173" i="131" s="1"/>
  <c r="L172" i="131"/>
  <c r="M172" i="131" s="1"/>
  <c r="L171" i="131"/>
  <c r="M171" i="131" s="1"/>
  <c r="L170" i="131"/>
  <c r="M170" i="131" s="1"/>
  <c r="L169" i="131"/>
  <c r="M169" i="131" s="1"/>
  <c r="L168" i="131"/>
  <c r="M168" i="131" s="1"/>
  <c r="L167" i="131"/>
  <c r="M167" i="131" s="1"/>
  <c r="L166" i="131"/>
  <c r="M166" i="131" s="1"/>
  <c r="L165" i="131"/>
  <c r="M165" i="131" s="1"/>
  <c r="L164" i="131"/>
  <c r="M164" i="131" s="1"/>
  <c r="L163" i="131"/>
  <c r="M163" i="131" s="1"/>
  <c r="L162" i="131"/>
  <c r="M162" i="131" s="1"/>
  <c r="L161" i="131"/>
  <c r="M161" i="131" s="1"/>
  <c r="L160" i="131"/>
  <c r="M160" i="131" s="1"/>
  <c r="L159" i="131"/>
  <c r="M159" i="131" s="1"/>
  <c r="L158" i="131"/>
  <c r="M158" i="131" s="1"/>
  <c r="L157" i="131"/>
  <c r="M157" i="131" s="1"/>
  <c r="L156" i="131"/>
  <c r="M156" i="131" s="1"/>
  <c r="L155" i="131"/>
  <c r="M155" i="131" s="1"/>
  <c r="L154" i="131"/>
  <c r="M154" i="131" s="1"/>
  <c r="L153" i="131"/>
  <c r="M153" i="131" s="1"/>
  <c r="L152" i="131"/>
  <c r="M152" i="131" s="1"/>
  <c r="L151" i="131"/>
  <c r="M151" i="131" s="1"/>
  <c r="L150" i="131"/>
  <c r="M150" i="131" s="1"/>
  <c r="L149" i="131"/>
  <c r="M149" i="131" s="1"/>
  <c r="M148" i="131"/>
  <c r="L148" i="131"/>
  <c r="L147" i="131"/>
  <c r="M147" i="131" s="1"/>
  <c r="L146" i="131"/>
  <c r="M146" i="131" s="1"/>
  <c r="L145" i="131"/>
  <c r="M145" i="131" s="1"/>
  <c r="L144" i="131"/>
  <c r="M144" i="131" s="1"/>
  <c r="L143" i="131"/>
  <c r="M143" i="131" s="1"/>
  <c r="L142" i="131"/>
  <c r="M142" i="131" s="1"/>
  <c r="L141" i="131"/>
  <c r="M141" i="131" s="1"/>
  <c r="L140" i="131"/>
  <c r="M140" i="131" s="1"/>
  <c r="L139" i="131"/>
  <c r="M139" i="131" s="1"/>
  <c r="L138" i="131"/>
  <c r="M138" i="131" s="1"/>
  <c r="L137" i="131"/>
  <c r="M137" i="131" s="1"/>
  <c r="L136" i="131"/>
  <c r="M136" i="131" s="1"/>
  <c r="L135" i="131"/>
  <c r="M135" i="131" s="1"/>
  <c r="L134" i="131"/>
  <c r="M134" i="131" s="1"/>
  <c r="L133" i="131"/>
  <c r="M133" i="131" s="1"/>
  <c r="M132" i="131"/>
  <c r="L132" i="131"/>
  <c r="L131" i="131"/>
  <c r="M131" i="131" s="1"/>
  <c r="L130" i="131"/>
  <c r="M130" i="131" s="1"/>
  <c r="L129" i="131"/>
  <c r="M129" i="131" s="1"/>
  <c r="L128" i="131"/>
  <c r="M128" i="131" s="1"/>
  <c r="L127" i="131"/>
  <c r="M127" i="131" s="1"/>
  <c r="L126" i="131"/>
  <c r="M126" i="131" s="1"/>
  <c r="L125" i="131"/>
  <c r="M125" i="131" s="1"/>
  <c r="L124" i="131"/>
  <c r="M124" i="131" s="1"/>
  <c r="L123" i="131"/>
  <c r="M123" i="131" s="1"/>
  <c r="L122" i="131"/>
  <c r="M122" i="131" s="1"/>
  <c r="L121" i="131"/>
  <c r="M121" i="131" s="1"/>
  <c r="L120" i="131"/>
  <c r="M120" i="131" s="1"/>
  <c r="L119" i="131"/>
  <c r="M119" i="131" s="1"/>
  <c r="L118" i="131"/>
  <c r="M118" i="131" s="1"/>
  <c r="L117" i="131"/>
  <c r="M117" i="131" s="1"/>
  <c r="L116" i="131"/>
  <c r="M116" i="131" s="1"/>
  <c r="L115" i="131"/>
  <c r="M115" i="131" s="1"/>
  <c r="L114" i="131"/>
  <c r="M114" i="131" s="1"/>
  <c r="L113" i="131"/>
  <c r="M113" i="131" s="1"/>
  <c r="L112" i="131"/>
  <c r="M112" i="131" s="1"/>
  <c r="L111" i="131"/>
  <c r="M111" i="131" s="1"/>
  <c r="L110" i="131"/>
  <c r="M110" i="131" s="1"/>
  <c r="L109" i="131"/>
  <c r="M109" i="131" s="1"/>
  <c r="L108" i="131"/>
  <c r="M108" i="131" s="1"/>
  <c r="L107" i="131"/>
  <c r="M107" i="131" s="1"/>
  <c r="L106" i="131"/>
  <c r="M106" i="131" s="1"/>
  <c r="L105" i="131"/>
  <c r="M105" i="131" s="1"/>
  <c r="L104" i="131"/>
  <c r="M104" i="131" s="1"/>
  <c r="L103" i="131"/>
  <c r="M103" i="131" s="1"/>
  <c r="L102" i="131"/>
  <c r="M102" i="131" s="1"/>
  <c r="L101" i="131"/>
  <c r="M101" i="131" s="1"/>
  <c r="M100" i="131"/>
  <c r="L100" i="131"/>
  <c r="L99" i="131"/>
  <c r="M99" i="131" s="1"/>
  <c r="L98" i="131"/>
  <c r="M98" i="131" s="1"/>
  <c r="L97" i="131"/>
  <c r="M97" i="131" s="1"/>
  <c r="L96" i="131"/>
  <c r="M96" i="131" s="1"/>
  <c r="L95" i="131"/>
  <c r="M95" i="131" s="1"/>
  <c r="L94" i="131"/>
  <c r="M94" i="131" s="1"/>
  <c r="L93" i="131"/>
  <c r="M93" i="131" s="1"/>
  <c r="L92" i="131"/>
  <c r="M92" i="131" s="1"/>
  <c r="L91" i="131"/>
  <c r="M91" i="131" s="1"/>
  <c r="L90" i="131"/>
  <c r="M90" i="131" s="1"/>
  <c r="L89" i="131"/>
  <c r="M89" i="131" s="1"/>
  <c r="L88" i="131"/>
  <c r="M88" i="131" s="1"/>
  <c r="L87" i="131"/>
  <c r="M87" i="131" s="1"/>
  <c r="L86" i="131"/>
  <c r="M86" i="131" s="1"/>
  <c r="L85" i="131"/>
  <c r="M85" i="131" s="1"/>
  <c r="M84" i="131"/>
  <c r="L84" i="131"/>
  <c r="L83" i="131"/>
  <c r="M83" i="131" s="1"/>
  <c r="L82" i="131"/>
  <c r="M82" i="131" s="1"/>
  <c r="L81" i="131"/>
  <c r="M81" i="131" s="1"/>
  <c r="L80" i="131"/>
  <c r="M80" i="131" s="1"/>
  <c r="L79" i="131"/>
  <c r="M79" i="131" s="1"/>
  <c r="L78" i="131"/>
  <c r="M78" i="131" s="1"/>
  <c r="L77" i="131"/>
  <c r="M77" i="131" s="1"/>
  <c r="L76" i="131"/>
  <c r="M76" i="131" s="1"/>
  <c r="L75" i="131"/>
  <c r="M75" i="131" s="1"/>
  <c r="L74" i="131"/>
  <c r="M74" i="131" s="1"/>
  <c r="L73" i="131"/>
  <c r="M73" i="131" s="1"/>
  <c r="L72" i="131"/>
  <c r="M72" i="131" s="1"/>
  <c r="L71" i="131"/>
  <c r="M71" i="131" s="1"/>
  <c r="L70" i="131"/>
  <c r="M70" i="131" s="1"/>
  <c r="L69" i="131"/>
  <c r="M69" i="131" s="1"/>
  <c r="L68" i="131"/>
  <c r="M68" i="131" s="1"/>
  <c r="L67" i="131"/>
  <c r="M67" i="131" s="1"/>
  <c r="L66" i="131"/>
  <c r="M66" i="131" s="1"/>
  <c r="L65" i="131"/>
  <c r="M65" i="131" s="1"/>
  <c r="L64" i="131"/>
  <c r="M64" i="131" s="1"/>
  <c r="L63" i="131"/>
  <c r="M63" i="131" s="1"/>
  <c r="L62" i="131"/>
  <c r="M62" i="131" s="1"/>
  <c r="L61" i="131"/>
  <c r="M61" i="131" s="1"/>
  <c r="L60" i="131"/>
  <c r="M60" i="131" s="1"/>
  <c r="L59" i="131"/>
  <c r="M59" i="131" s="1"/>
  <c r="L58" i="131"/>
  <c r="M58" i="131" s="1"/>
  <c r="L57" i="131"/>
  <c r="M57" i="131" s="1"/>
  <c r="L56" i="131"/>
  <c r="M56" i="131" s="1"/>
  <c r="L55" i="131"/>
  <c r="M55" i="131" s="1"/>
  <c r="L54" i="131"/>
  <c r="M54" i="131" s="1"/>
  <c r="L53" i="131"/>
  <c r="M53" i="131" s="1"/>
  <c r="L52" i="131"/>
  <c r="M52" i="131" s="1"/>
  <c r="L51" i="131"/>
  <c r="M51" i="131" s="1"/>
  <c r="L50" i="131"/>
  <c r="M50" i="131" s="1"/>
  <c r="L49" i="131"/>
  <c r="M49" i="131" s="1"/>
  <c r="L48" i="131"/>
  <c r="M48" i="131" s="1"/>
  <c r="L47" i="131"/>
  <c r="M47" i="131" s="1"/>
  <c r="L46" i="131"/>
  <c r="M46" i="131" s="1"/>
  <c r="L45" i="131"/>
  <c r="M45" i="131" s="1"/>
  <c r="L44" i="131"/>
  <c r="M44" i="131" s="1"/>
  <c r="L43" i="131"/>
  <c r="M43" i="131" s="1"/>
  <c r="L42" i="131"/>
  <c r="M42" i="131" s="1"/>
  <c r="L41" i="131"/>
  <c r="M41" i="131" s="1"/>
  <c r="L40" i="131"/>
  <c r="M40" i="131" s="1"/>
  <c r="L39" i="131"/>
  <c r="M39" i="131" s="1"/>
  <c r="L38" i="131"/>
  <c r="M38" i="131" s="1"/>
  <c r="L37" i="131"/>
  <c r="M37" i="131" s="1"/>
  <c r="L36" i="131"/>
  <c r="M36" i="131" s="1"/>
  <c r="L35" i="131"/>
  <c r="M35" i="131" s="1"/>
  <c r="L34" i="131"/>
  <c r="M34" i="131" s="1"/>
  <c r="L33" i="131"/>
  <c r="M33" i="131" s="1"/>
  <c r="L32" i="131"/>
  <c r="M32" i="131" s="1"/>
  <c r="L31" i="131"/>
  <c r="M31" i="131" s="1"/>
  <c r="L30" i="131"/>
  <c r="M30" i="131" s="1"/>
  <c r="L29" i="131"/>
  <c r="M29" i="131" s="1"/>
  <c r="L28" i="131"/>
  <c r="M28" i="131" s="1"/>
  <c r="L27" i="131"/>
  <c r="M27" i="131" s="1"/>
  <c r="L26" i="131"/>
  <c r="M26" i="131" s="1"/>
  <c r="L25" i="131"/>
  <c r="M25" i="131" s="1"/>
  <c r="L24" i="131"/>
  <c r="M24" i="131" s="1"/>
  <c r="L23" i="131"/>
  <c r="M23" i="131" s="1"/>
  <c r="L22" i="131"/>
  <c r="M22" i="131" s="1"/>
  <c r="L21" i="131"/>
  <c r="M21" i="131" s="1"/>
  <c r="L20" i="131"/>
  <c r="M20" i="131" s="1"/>
  <c r="L19" i="131"/>
  <c r="M19" i="131" s="1"/>
  <c r="L18" i="131"/>
  <c r="M18" i="131" s="1"/>
  <c r="L17" i="131"/>
  <c r="M17" i="131" s="1"/>
  <c r="L16" i="131"/>
  <c r="M16" i="131" s="1"/>
  <c r="L15" i="131"/>
  <c r="M15" i="131" s="1"/>
  <c r="L14" i="131"/>
  <c r="M14" i="131" s="1"/>
  <c r="L13" i="131"/>
  <c r="M13" i="131" s="1"/>
  <c r="L12" i="131"/>
  <c r="M12" i="131" s="1"/>
  <c r="L11" i="131"/>
  <c r="M11" i="131" s="1"/>
  <c r="L10" i="131"/>
  <c r="M10" i="131" s="1"/>
  <c r="L9" i="131"/>
  <c r="M9" i="131" s="1"/>
  <c r="L8" i="131"/>
  <c r="M8" i="131" s="1"/>
  <c r="L7" i="131"/>
  <c r="M7" i="131" s="1"/>
  <c r="L6" i="131"/>
  <c r="M6" i="131" s="1"/>
  <c r="M5" i="131"/>
  <c r="L4" i="131"/>
  <c r="M4" i="131" s="1"/>
  <c r="L4" i="149" l="1"/>
  <c r="M4" i="149" s="1"/>
  <c r="L6" i="75"/>
  <c r="L7" i="75"/>
  <c r="L6" i="149" s="1"/>
  <c r="M6" i="149" s="1"/>
  <c r="L8" i="75"/>
  <c r="L7" i="149" s="1"/>
  <c r="M7" i="149" s="1"/>
  <c r="L9" i="75"/>
  <c r="L8" i="149" s="1"/>
  <c r="M8" i="149" s="1"/>
  <c r="L10" i="75"/>
  <c r="L9" i="149" s="1"/>
  <c r="M9" i="149" s="1"/>
  <c r="L11" i="75"/>
  <c r="L10" i="149" s="1"/>
  <c r="M10" i="149" s="1"/>
  <c r="L12" i="75"/>
  <c r="L11" i="149" s="1"/>
  <c r="M11" i="149" s="1"/>
  <c r="L13" i="75"/>
  <c r="L12" i="149" s="1"/>
  <c r="M12" i="149" s="1"/>
  <c r="L14" i="75"/>
  <c r="L13" i="149" s="1"/>
  <c r="M13" i="149" s="1"/>
  <c r="L15" i="75"/>
  <c r="L14" i="149" s="1"/>
  <c r="M14" i="149" s="1"/>
  <c r="L16" i="75"/>
  <c r="L15" i="149" s="1"/>
  <c r="M15" i="149" s="1"/>
  <c r="L17" i="75"/>
  <c r="L16" i="149" s="1"/>
  <c r="M16" i="149" s="1"/>
  <c r="L18" i="75"/>
  <c r="L17" i="149" s="1"/>
  <c r="M17" i="149" s="1"/>
  <c r="L19" i="75"/>
  <c r="L18" i="149" s="1"/>
  <c r="M18" i="149" s="1"/>
  <c r="L20" i="75"/>
  <c r="L19" i="149" s="1"/>
  <c r="M19" i="149" s="1"/>
  <c r="L21" i="75"/>
  <c r="L20" i="149" s="1"/>
  <c r="M20" i="149" s="1"/>
  <c r="L22" i="75"/>
  <c r="L21" i="149" s="1"/>
  <c r="M21" i="149" s="1"/>
  <c r="L23" i="75"/>
  <c r="L22" i="149" s="1"/>
  <c r="M22" i="149" s="1"/>
  <c r="L24" i="75"/>
  <c r="L23" i="149" s="1"/>
  <c r="M23" i="149" s="1"/>
  <c r="L25" i="75"/>
  <c r="L24" i="149" s="1"/>
  <c r="M24" i="149" s="1"/>
  <c r="L26" i="75"/>
  <c r="L25" i="149" s="1"/>
  <c r="M25" i="149" s="1"/>
  <c r="L27" i="75"/>
  <c r="L26" i="149" s="1"/>
  <c r="M26" i="149" s="1"/>
  <c r="L28" i="75"/>
  <c r="L27" i="149" s="1"/>
  <c r="M27" i="149" s="1"/>
  <c r="L29" i="75"/>
  <c r="L28" i="149" s="1"/>
  <c r="M28" i="149" s="1"/>
  <c r="L30" i="75"/>
  <c r="L29" i="149" s="1"/>
  <c r="M29" i="149" s="1"/>
  <c r="L31" i="75"/>
  <c r="L30" i="149" s="1"/>
  <c r="M30" i="149" s="1"/>
  <c r="L32" i="75"/>
  <c r="L31" i="149" s="1"/>
  <c r="M31" i="149" s="1"/>
  <c r="L34" i="75"/>
  <c r="L33" i="149" s="1"/>
  <c r="M33" i="149" s="1"/>
  <c r="L35" i="75"/>
  <c r="L34" i="149" s="1"/>
  <c r="M34" i="149" s="1"/>
  <c r="L36" i="75"/>
  <c r="L35" i="149" s="1"/>
  <c r="M35" i="149" s="1"/>
  <c r="L37" i="75"/>
  <c r="L36" i="149" s="1"/>
  <c r="M36" i="149" s="1"/>
  <c r="L38" i="75"/>
  <c r="L37" i="149" s="1"/>
  <c r="M37" i="149" s="1"/>
  <c r="L39" i="75"/>
  <c r="L38" i="149" s="1"/>
  <c r="M38" i="149" s="1"/>
  <c r="L40" i="75"/>
  <c r="L39" i="149" s="1"/>
  <c r="M39" i="149" s="1"/>
  <c r="L41" i="75"/>
  <c r="L40" i="149" s="1"/>
  <c r="M40" i="149" s="1"/>
  <c r="L42" i="75"/>
  <c r="L41" i="149" s="1"/>
  <c r="M41" i="149" s="1"/>
  <c r="L43" i="75"/>
  <c r="L42" i="149" s="1"/>
  <c r="M42" i="149" s="1"/>
  <c r="L44" i="75"/>
  <c r="L43" i="149" s="1"/>
  <c r="M43" i="149" s="1"/>
  <c r="L46" i="75"/>
  <c r="L45" i="149" s="1"/>
  <c r="M45" i="149" s="1"/>
  <c r="L47" i="75"/>
  <c r="L46" i="149" s="1"/>
  <c r="M46" i="149" s="1"/>
  <c r="L48" i="75"/>
  <c r="L47" i="149" s="1"/>
  <c r="M47" i="149" s="1"/>
  <c r="L49" i="75"/>
  <c r="L48" i="149" s="1"/>
  <c r="M48" i="149" s="1"/>
  <c r="L50" i="75"/>
  <c r="L49" i="149" s="1"/>
  <c r="M49" i="149" s="1"/>
  <c r="L51" i="75"/>
  <c r="L50" i="149" s="1"/>
  <c r="M50" i="149" s="1"/>
  <c r="L52" i="75"/>
  <c r="L51" i="149" s="1"/>
  <c r="M51" i="149" s="1"/>
  <c r="L53" i="75"/>
  <c r="L52" i="149" s="1"/>
  <c r="M52" i="149" s="1"/>
  <c r="L54" i="75"/>
  <c r="L53" i="149" s="1"/>
  <c r="M53" i="149" s="1"/>
  <c r="L55" i="75"/>
  <c r="L54" i="149" s="1"/>
  <c r="M54" i="149" s="1"/>
  <c r="L56" i="75"/>
  <c r="L55" i="149" s="1"/>
  <c r="M55" i="149" s="1"/>
  <c r="L57" i="75"/>
  <c r="L56" i="149" s="1"/>
  <c r="M56" i="149" s="1"/>
  <c r="L58" i="75"/>
  <c r="L57" i="149" s="1"/>
  <c r="M57" i="149" s="1"/>
  <c r="L59" i="75"/>
  <c r="L58" i="149" s="1"/>
  <c r="M58" i="149" s="1"/>
  <c r="L60" i="75"/>
  <c r="L59" i="149" s="1"/>
  <c r="M59" i="149" s="1"/>
  <c r="L61" i="75"/>
  <c r="L60" i="149" s="1"/>
  <c r="M60" i="149" s="1"/>
  <c r="L62" i="75"/>
  <c r="L61" i="149" s="1"/>
  <c r="M61" i="149" s="1"/>
  <c r="L63" i="75"/>
  <c r="L62" i="149" s="1"/>
  <c r="M62" i="149" s="1"/>
  <c r="L64" i="75"/>
  <c r="L63" i="149" s="1"/>
  <c r="M63" i="149" s="1"/>
  <c r="L65" i="75"/>
  <c r="L64" i="149" s="1"/>
  <c r="M64" i="149" s="1"/>
  <c r="L66" i="75"/>
  <c r="L65" i="149" s="1"/>
  <c r="M65" i="149" s="1"/>
  <c r="L67" i="75"/>
  <c r="L66" i="149" s="1"/>
  <c r="M66" i="149" s="1"/>
  <c r="L68" i="75"/>
  <c r="L67" i="149" s="1"/>
  <c r="M67" i="149" s="1"/>
  <c r="L69" i="75"/>
  <c r="L68" i="149" s="1"/>
  <c r="M68" i="149" s="1"/>
  <c r="L70" i="75"/>
  <c r="L69" i="149" s="1"/>
  <c r="M69" i="149" s="1"/>
  <c r="L71" i="75"/>
  <c r="L70" i="149" s="1"/>
  <c r="M70" i="149" s="1"/>
  <c r="L72" i="75"/>
  <c r="L71" i="149" s="1"/>
  <c r="M71" i="149" s="1"/>
  <c r="L73" i="75"/>
  <c r="L72" i="149" s="1"/>
  <c r="M72" i="149" s="1"/>
  <c r="L74" i="75"/>
  <c r="L73" i="149" s="1"/>
  <c r="M73" i="149" s="1"/>
  <c r="L75" i="75"/>
  <c r="L74" i="149" s="1"/>
  <c r="M74" i="149" s="1"/>
  <c r="L76" i="75"/>
  <c r="L75" i="149" s="1"/>
  <c r="M75" i="149" s="1"/>
  <c r="L77" i="75"/>
  <c r="L76" i="149" s="1"/>
  <c r="M76" i="149" s="1"/>
  <c r="L78" i="75"/>
  <c r="L77" i="149" s="1"/>
  <c r="M77" i="149" s="1"/>
  <c r="L79" i="75"/>
  <c r="L78" i="149" s="1"/>
  <c r="M78" i="149" s="1"/>
  <c r="L81" i="75"/>
  <c r="L80" i="149" s="1"/>
  <c r="M80" i="149" s="1"/>
  <c r="L82" i="75"/>
  <c r="L81" i="149" s="1"/>
  <c r="M81" i="149" s="1"/>
  <c r="L83" i="75"/>
  <c r="L82" i="149" s="1"/>
  <c r="M82" i="149" s="1"/>
  <c r="L84" i="75"/>
  <c r="L83" i="149" s="1"/>
  <c r="M83" i="149" s="1"/>
  <c r="L85" i="75"/>
  <c r="L84" i="149" s="1"/>
  <c r="M84" i="149" s="1"/>
  <c r="L86" i="75"/>
  <c r="L85" i="149" s="1"/>
  <c r="M85" i="149" s="1"/>
  <c r="L87" i="75"/>
  <c r="L86" i="149" s="1"/>
  <c r="M86" i="149" s="1"/>
  <c r="L88" i="75"/>
  <c r="L87" i="149" s="1"/>
  <c r="M87" i="149" s="1"/>
  <c r="L89" i="75"/>
  <c r="L88" i="149" s="1"/>
  <c r="M88" i="149" s="1"/>
  <c r="L90" i="75"/>
  <c r="L89" i="149" s="1"/>
  <c r="M89" i="149" s="1"/>
  <c r="L91" i="75"/>
  <c r="L90" i="149" s="1"/>
  <c r="M90" i="149" s="1"/>
  <c r="L92" i="75"/>
  <c r="L91" i="149" s="1"/>
  <c r="M91" i="149" s="1"/>
  <c r="L93" i="75"/>
  <c r="L92" i="149" s="1"/>
  <c r="M92" i="149" s="1"/>
  <c r="L94" i="75"/>
  <c r="L93" i="149" s="1"/>
  <c r="M93" i="149" s="1"/>
  <c r="L95" i="75"/>
  <c r="L94" i="149" s="1"/>
  <c r="M94" i="149" s="1"/>
  <c r="L96" i="75"/>
  <c r="L95" i="149" s="1"/>
  <c r="M95" i="149" s="1"/>
  <c r="L97" i="75"/>
  <c r="L96" i="149" s="1"/>
  <c r="M96" i="149" s="1"/>
  <c r="L98" i="75"/>
  <c r="L97" i="149" s="1"/>
  <c r="M97" i="149" s="1"/>
  <c r="L99" i="75"/>
  <c r="L98" i="149" s="1"/>
  <c r="M98" i="149" s="1"/>
  <c r="L100" i="75"/>
  <c r="L99" i="149" s="1"/>
  <c r="M99" i="149" s="1"/>
  <c r="L101" i="75"/>
  <c r="L100" i="149" s="1"/>
  <c r="M100" i="149" s="1"/>
  <c r="L102" i="75"/>
  <c r="L101" i="149" s="1"/>
  <c r="M101" i="149" s="1"/>
  <c r="L103" i="75"/>
  <c r="L102" i="149" s="1"/>
  <c r="M102" i="149" s="1"/>
  <c r="L104" i="75"/>
  <c r="L103" i="149" s="1"/>
  <c r="M103" i="149" s="1"/>
  <c r="L105" i="75"/>
  <c r="L104" i="149" s="1"/>
  <c r="M104" i="149" s="1"/>
  <c r="L106" i="75"/>
  <c r="L105" i="149" s="1"/>
  <c r="M105" i="149" s="1"/>
  <c r="L107" i="75"/>
  <c r="L106" i="149" s="1"/>
  <c r="M106" i="149" s="1"/>
  <c r="L108" i="75"/>
  <c r="L107" i="149" s="1"/>
  <c r="M107" i="149" s="1"/>
  <c r="L109" i="75"/>
  <c r="L108" i="149" s="1"/>
  <c r="M108" i="149" s="1"/>
  <c r="L110" i="75"/>
  <c r="L109" i="149" s="1"/>
  <c r="M109" i="149" s="1"/>
  <c r="L111" i="75"/>
  <c r="L110" i="149" s="1"/>
  <c r="M110" i="149" s="1"/>
  <c r="L112" i="75"/>
  <c r="L111" i="149" s="1"/>
  <c r="M111" i="149" s="1"/>
  <c r="L113" i="75"/>
  <c r="L112" i="149" s="1"/>
  <c r="M112" i="149" s="1"/>
  <c r="L114" i="75"/>
  <c r="L113" i="149" s="1"/>
  <c r="M113" i="149" s="1"/>
  <c r="L115" i="75"/>
  <c r="L114" i="149" s="1"/>
  <c r="M114" i="149" s="1"/>
  <c r="L116" i="75"/>
  <c r="L115" i="149" s="1"/>
  <c r="M115" i="149" s="1"/>
  <c r="L117" i="75"/>
  <c r="L116" i="149" s="1"/>
  <c r="M116" i="149" s="1"/>
  <c r="L118" i="75"/>
  <c r="L117" i="149" s="1"/>
  <c r="M117" i="149" s="1"/>
  <c r="L119" i="75"/>
  <c r="L118" i="149" s="1"/>
  <c r="M118" i="149" s="1"/>
  <c r="L120" i="75"/>
  <c r="L119" i="149" s="1"/>
  <c r="M119" i="149" s="1"/>
  <c r="L121" i="75"/>
  <c r="L120" i="149" s="1"/>
  <c r="M120" i="149" s="1"/>
  <c r="L122" i="75"/>
  <c r="L121" i="149" s="1"/>
  <c r="M121" i="149" s="1"/>
  <c r="L123" i="75"/>
  <c r="L122" i="149" s="1"/>
  <c r="M122" i="149" s="1"/>
  <c r="L124" i="75"/>
  <c r="L123" i="149" s="1"/>
  <c r="M123" i="149" s="1"/>
  <c r="L125" i="75"/>
  <c r="L124" i="149" s="1"/>
  <c r="M124" i="149" s="1"/>
  <c r="L126" i="75"/>
  <c r="L125" i="149" s="1"/>
  <c r="M125" i="149" s="1"/>
  <c r="L127" i="75"/>
  <c r="L126" i="149" s="1"/>
  <c r="M126" i="149" s="1"/>
  <c r="L128" i="75"/>
  <c r="L127" i="149" s="1"/>
  <c r="M127" i="149" s="1"/>
  <c r="L129" i="75"/>
  <c r="L128" i="149" s="1"/>
  <c r="M128" i="149" s="1"/>
  <c r="L130" i="75"/>
  <c r="L129" i="149" s="1"/>
  <c r="M129" i="149" s="1"/>
  <c r="L131" i="75"/>
  <c r="L130" i="149" s="1"/>
  <c r="M130" i="149" s="1"/>
  <c r="L132" i="75"/>
  <c r="L131" i="149" s="1"/>
  <c r="M131" i="149" s="1"/>
  <c r="L133" i="75"/>
  <c r="L132" i="149" s="1"/>
  <c r="M132" i="149" s="1"/>
  <c r="L134" i="75"/>
  <c r="L133" i="149" s="1"/>
  <c r="M133" i="149" s="1"/>
  <c r="L135" i="75"/>
  <c r="L134" i="149" s="1"/>
  <c r="M134" i="149" s="1"/>
  <c r="L136" i="75"/>
  <c r="L135" i="149" s="1"/>
  <c r="M135" i="149" s="1"/>
  <c r="L137" i="75"/>
  <c r="L136" i="149" s="1"/>
  <c r="M136" i="149" s="1"/>
  <c r="L138" i="75"/>
  <c r="L137" i="149" s="1"/>
  <c r="M137" i="149" s="1"/>
  <c r="L139" i="75"/>
  <c r="L138" i="149" s="1"/>
  <c r="M138" i="149" s="1"/>
  <c r="L140" i="75"/>
  <c r="L139" i="149" s="1"/>
  <c r="M139" i="149" s="1"/>
  <c r="L141" i="75"/>
  <c r="L140" i="149" s="1"/>
  <c r="M140" i="149" s="1"/>
  <c r="L142" i="75"/>
  <c r="L141" i="149" s="1"/>
  <c r="M141" i="149" s="1"/>
  <c r="L143" i="75"/>
  <c r="L142" i="149" s="1"/>
  <c r="M142" i="149" s="1"/>
  <c r="L144" i="75"/>
  <c r="L143" i="149" s="1"/>
  <c r="M143" i="149" s="1"/>
  <c r="L145" i="75"/>
  <c r="L144" i="149" s="1"/>
  <c r="M144" i="149" s="1"/>
  <c r="L146" i="75"/>
  <c r="L145" i="149" s="1"/>
  <c r="M145" i="149" s="1"/>
  <c r="L147" i="75"/>
  <c r="L146" i="149" s="1"/>
  <c r="M146" i="149" s="1"/>
  <c r="L148" i="75"/>
  <c r="L147" i="149" s="1"/>
  <c r="M147" i="149" s="1"/>
  <c r="L149" i="75"/>
  <c r="L148" i="149" s="1"/>
  <c r="M148" i="149" s="1"/>
  <c r="L150" i="75"/>
  <c r="L149" i="149" s="1"/>
  <c r="M149" i="149" s="1"/>
  <c r="L151" i="75"/>
  <c r="L150" i="149" s="1"/>
  <c r="M150" i="149" s="1"/>
  <c r="L152" i="75"/>
  <c r="L151" i="149" s="1"/>
  <c r="M151" i="149" s="1"/>
  <c r="L153" i="75"/>
  <c r="L152" i="149" s="1"/>
  <c r="M152" i="149" s="1"/>
  <c r="L154" i="75"/>
  <c r="L153" i="149" s="1"/>
  <c r="M153" i="149" s="1"/>
  <c r="L155" i="75"/>
  <c r="L154" i="149" s="1"/>
  <c r="M154" i="149" s="1"/>
  <c r="L156" i="75"/>
  <c r="L155" i="149" s="1"/>
  <c r="M155" i="149" s="1"/>
  <c r="L157" i="75"/>
  <c r="L156" i="149" s="1"/>
  <c r="M156" i="149" s="1"/>
  <c r="L158" i="75"/>
  <c r="L157" i="149" s="1"/>
  <c r="M157" i="149" s="1"/>
  <c r="L159" i="75"/>
  <c r="L158" i="149" s="1"/>
  <c r="M158" i="149" s="1"/>
  <c r="L160" i="75"/>
  <c r="L159" i="149" s="1"/>
  <c r="M159" i="149" s="1"/>
  <c r="L161" i="75"/>
  <c r="L160" i="149" s="1"/>
  <c r="M160" i="149" s="1"/>
  <c r="L162" i="75"/>
  <c r="L161" i="149" s="1"/>
  <c r="M161" i="149" s="1"/>
  <c r="L163" i="75"/>
  <c r="L162" i="149" s="1"/>
  <c r="M162" i="149" s="1"/>
  <c r="L164" i="75"/>
  <c r="L163" i="149" s="1"/>
  <c r="M163" i="149" s="1"/>
  <c r="L165" i="75"/>
  <c r="L164" i="149" s="1"/>
  <c r="M164" i="149" s="1"/>
  <c r="L166" i="75"/>
  <c r="L165" i="149" s="1"/>
  <c r="M165" i="149" s="1"/>
  <c r="L167" i="75"/>
  <c r="L166" i="149" s="1"/>
  <c r="M166" i="149" s="1"/>
  <c r="L168" i="75"/>
  <c r="L167" i="149" s="1"/>
  <c r="M167" i="149" s="1"/>
  <c r="L169" i="75"/>
  <c r="L168" i="149" s="1"/>
  <c r="M168" i="149" s="1"/>
  <c r="L170" i="75"/>
  <c r="L169" i="149" s="1"/>
  <c r="M169" i="149" s="1"/>
  <c r="L171" i="75"/>
  <c r="L170" i="149" s="1"/>
  <c r="M170" i="149" s="1"/>
  <c r="L172" i="75"/>
  <c r="L171" i="149" s="1"/>
  <c r="M171" i="149" s="1"/>
  <c r="L173" i="75"/>
  <c r="L172" i="149" s="1"/>
  <c r="M172" i="149" s="1"/>
  <c r="L174" i="75"/>
  <c r="L173" i="149" s="1"/>
  <c r="M173" i="149" s="1"/>
  <c r="L175" i="75"/>
  <c r="L174" i="149" s="1"/>
  <c r="M174" i="149" s="1"/>
  <c r="L176" i="75"/>
  <c r="L175" i="149" s="1"/>
  <c r="M175" i="149" s="1"/>
  <c r="L177" i="75"/>
  <c r="L176" i="149" s="1"/>
  <c r="M176" i="149" s="1"/>
  <c r="L178" i="75"/>
  <c r="L177" i="149" s="1"/>
  <c r="M177" i="149" s="1"/>
  <c r="L179" i="75"/>
  <c r="L178" i="149" s="1"/>
  <c r="M178" i="149" s="1"/>
  <c r="L180" i="75"/>
  <c r="L179" i="149" s="1"/>
  <c r="M179" i="149" s="1"/>
  <c r="L181" i="75"/>
  <c r="L180" i="149" s="1"/>
  <c r="M180" i="149" s="1"/>
  <c r="L182" i="75"/>
  <c r="L181" i="149" s="1"/>
  <c r="M181" i="149" s="1"/>
  <c r="L183" i="75"/>
  <c r="L182" i="149" s="1"/>
  <c r="M182" i="149" s="1"/>
  <c r="L184" i="75"/>
  <c r="L183" i="149" s="1"/>
  <c r="M183" i="149" s="1"/>
  <c r="L185" i="75"/>
  <c r="L184" i="149" s="1"/>
  <c r="M184" i="149" s="1"/>
  <c r="L186" i="75"/>
  <c r="L185" i="149" s="1"/>
  <c r="M185" i="149" s="1"/>
  <c r="L187" i="75"/>
  <c r="L186" i="149" s="1"/>
  <c r="M186" i="149" s="1"/>
  <c r="L188" i="75"/>
  <c r="L187" i="149" s="1"/>
  <c r="M187" i="149" s="1"/>
  <c r="L189" i="75"/>
  <c r="L188" i="149" s="1"/>
  <c r="M188" i="149" s="1"/>
  <c r="L190" i="75"/>
  <c r="L189" i="149" s="1"/>
  <c r="M189" i="149" s="1"/>
  <c r="L191" i="75"/>
  <c r="L190" i="149" s="1"/>
  <c r="M190" i="149" s="1"/>
  <c r="L192" i="75"/>
  <c r="L191" i="149" s="1"/>
  <c r="M191" i="149" s="1"/>
  <c r="L193" i="75"/>
  <c r="L192" i="149" s="1"/>
  <c r="M192" i="149" s="1"/>
  <c r="L194" i="75"/>
  <c r="L193" i="149" s="1"/>
  <c r="M193" i="149" s="1"/>
  <c r="L195" i="75"/>
  <c r="L194" i="149" s="1"/>
  <c r="M194" i="149" s="1"/>
  <c r="L196" i="75"/>
  <c r="L195" i="149" s="1"/>
  <c r="M195" i="149" s="1"/>
  <c r="L197" i="75"/>
  <c r="L196" i="149" s="1"/>
  <c r="M196" i="149" s="1"/>
  <c r="L198" i="75"/>
  <c r="L197" i="149" s="1"/>
  <c r="M197" i="149" s="1"/>
  <c r="L199" i="75"/>
  <c r="L198" i="149" s="1"/>
  <c r="M198" i="149" s="1"/>
  <c r="L200" i="75"/>
  <c r="L199" i="149" s="1"/>
  <c r="M199" i="149" s="1"/>
  <c r="L201" i="75"/>
  <c r="L200" i="149" s="1"/>
  <c r="M200" i="149" s="1"/>
  <c r="L202" i="75"/>
  <c r="L201" i="149" s="1"/>
  <c r="M201" i="149" s="1"/>
  <c r="L203" i="75"/>
  <c r="L202" i="149" s="1"/>
  <c r="M202" i="149" s="1"/>
  <c r="L204" i="75"/>
  <c r="L203" i="149" s="1"/>
  <c r="M203" i="149" s="1"/>
  <c r="L206" i="75"/>
  <c r="L205" i="149" s="1"/>
  <c r="M205" i="149" s="1"/>
  <c r="L207" i="75"/>
  <c r="L206" i="149" s="1"/>
  <c r="M206" i="149" s="1"/>
  <c r="L208" i="75"/>
  <c r="L207" i="149" s="1"/>
  <c r="M207" i="149" s="1"/>
  <c r="L209" i="75"/>
  <c r="L208" i="149" s="1"/>
  <c r="M208" i="149" s="1"/>
  <c r="L210" i="75"/>
  <c r="L209" i="149" s="1"/>
  <c r="M209" i="149" s="1"/>
  <c r="L4" i="75"/>
  <c r="L3" i="149" s="1"/>
  <c r="L5" i="149" l="1"/>
  <c r="M5" i="149" s="1"/>
  <c r="L45" i="75"/>
  <c r="L44" i="149" s="1"/>
  <c r="M44" i="149" s="1"/>
  <c r="L80" i="75" l="1"/>
  <c r="L79" i="149" s="1"/>
  <c r="M79" i="149" s="1"/>
  <c r="L205" i="75" l="1"/>
  <c r="L204" i="149" s="1"/>
  <c r="M204" i="149" s="1"/>
  <c r="L33" i="75" l="1"/>
  <c r="L32" i="149" s="1"/>
  <c r="M32" i="149" s="1"/>
  <c r="M14" i="75" l="1"/>
  <c r="M182" i="75" l="1"/>
  <c r="M162" i="75"/>
  <c r="M34" i="75"/>
  <c r="M30" i="75"/>
  <c r="M26" i="75"/>
  <c r="M22" i="75"/>
  <c r="M18" i="75"/>
  <c r="M10" i="75"/>
  <c r="M6" i="75"/>
  <c r="M210" i="75"/>
  <c r="M174" i="75"/>
  <c r="M194" i="75"/>
  <c r="M150" i="75"/>
  <c r="M198" i="75"/>
  <c r="M178" i="75"/>
  <c r="M158" i="75"/>
  <c r="M190" i="75"/>
  <c r="M166" i="75"/>
  <c r="M146" i="75"/>
  <c r="M206" i="75"/>
  <c r="M202" i="75"/>
  <c r="M186" i="75"/>
  <c r="M170" i="75"/>
  <c r="M154" i="75"/>
  <c r="M185" i="75"/>
  <c r="M208" i="75"/>
  <c r="M203" i="75"/>
  <c r="M200" i="75"/>
  <c r="M195" i="75"/>
  <c r="M192" i="75"/>
  <c r="M187" i="75"/>
  <c r="M184" i="75"/>
  <c r="M179" i="75"/>
  <c r="M176" i="75"/>
  <c r="M171" i="75"/>
  <c r="M168" i="75"/>
  <c r="M163" i="75"/>
  <c r="M160" i="75"/>
  <c r="M155" i="75"/>
  <c r="M152" i="75"/>
  <c r="M147" i="75"/>
  <c r="M144" i="75"/>
  <c r="M141" i="75"/>
  <c r="M137" i="75"/>
  <c r="M133" i="75"/>
  <c r="M129" i="75"/>
  <c r="M125" i="75"/>
  <c r="M121" i="75"/>
  <c r="M117" i="75"/>
  <c r="M113" i="75"/>
  <c r="M109" i="75"/>
  <c r="M105" i="75"/>
  <c r="M101" i="75"/>
  <c r="M97" i="75"/>
  <c r="M93" i="75"/>
  <c r="M89" i="75"/>
  <c r="M209" i="75"/>
  <c r="M205" i="75"/>
  <c r="M197" i="75"/>
  <c r="M189" i="75"/>
  <c r="M181" i="75"/>
  <c r="M173" i="75"/>
  <c r="M165" i="75"/>
  <c r="M157" i="75"/>
  <c r="M149" i="75"/>
  <c r="M140" i="75"/>
  <c r="M136" i="75"/>
  <c r="M132" i="75"/>
  <c r="M128" i="75"/>
  <c r="M124" i="75"/>
  <c r="M120" i="75"/>
  <c r="M116" i="75"/>
  <c r="M112" i="75"/>
  <c r="M108" i="75"/>
  <c r="M104" i="75"/>
  <c r="M100" i="75"/>
  <c r="M96" i="75"/>
  <c r="M207" i="75"/>
  <c r="M204" i="75"/>
  <c r="M199" i="75"/>
  <c r="M196" i="75"/>
  <c r="M191" i="75"/>
  <c r="M188" i="75"/>
  <c r="M183" i="75"/>
  <c r="M180" i="75"/>
  <c r="M175" i="75"/>
  <c r="M172" i="75"/>
  <c r="M167" i="75"/>
  <c r="M164" i="75"/>
  <c r="M159" i="75"/>
  <c r="M156" i="75"/>
  <c r="M151" i="75"/>
  <c r="M148" i="75"/>
  <c r="M143" i="75"/>
  <c r="M139" i="75"/>
  <c r="M135" i="75"/>
  <c r="M131" i="75"/>
  <c r="M127" i="75"/>
  <c r="M123" i="75"/>
  <c r="M119" i="75"/>
  <c r="M115" i="75"/>
  <c r="M111" i="75"/>
  <c r="M107" i="75"/>
  <c r="M103" i="75"/>
  <c r="M99" i="75"/>
  <c r="M95" i="75"/>
  <c r="M91" i="75"/>
  <c r="M87" i="75"/>
  <c r="M83" i="75"/>
  <c r="M79" i="75"/>
  <c r="M75" i="75"/>
  <c r="M71" i="75"/>
  <c r="M201" i="75"/>
  <c r="M193" i="75"/>
  <c r="M177" i="75"/>
  <c r="M169" i="75"/>
  <c r="M161" i="75"/>
  <c r="M153" i="75"/>
  <c r="M145" i="75"/>
  <c r="M142" i="75"/>
  <c r="M138" i="75"/>
  <c r="M134" i="75"/>
  <c r="M130" i="75"/>
  <c r="M126" i="75"/>
  <c r="M122" i="75"/>
  <c r="M118" i="75"/>
  <c r="M114" i="75"/>
  <c r="M110" i="75"/>
  <c r="M106" i="75"/>
  <c r="M102" i="75"/>
  <c r="M98" i="75"/>
  <c r="M94" i="75"/>
  <c r="M90" i="75"/>
  <c r="M86" i="75"/>
  <c r="M82" i="75"/>
  <c r="M78" i="75"/>
  <c r="M74" i="75"/>
  <c r="M70" i="75"/>
  <c r="M66" i="75"/>
  <c r="M62" i="75"/>
  <c r="M58" i="75"/>
  <c r="M54" i="75"/>
  <c r="M50" i="75"/>
  <c r="M46" i="75"/>
  <c r="M42" i="75"/>
  <c r="M38" i="75"/>
  <c r="M67" i="75"/>
  <c r="M63" i="75"/>
  <c r="M59" i="75"/>
  <c r="M55" i="75"/>
  <c r="M51" i="75"/>
  <c r="M47" i="75"/>
  <c r="M43" i="75"/>
  <c r="M39" i="75"/>
  <c r="M35" i="75"/>
  <c r="M31" i="75"/>
  <c r="M27" i="75"/>
  <c r="M23" i="75"/>
  <c r="M19" i="75"/>
  <c r="M15" i="75"/>
  <c r="M11" i="75"/>
  <c r="M7" i="75"/>
  <c r="M85" i="75"/>
  <c r="M81" i="75"/>
  <c r="M77" i="75"/>
  <c r="M73" i="75"/>
  <c r="M69" i="75"/>
  <c r="M65" i="75"/>
  <c r="M61" i="75"/>
  <c r="M57" i="75"/>
  <c r="M53" i="75"/>
  <c r="M49" i="75"/>
  <c r="M45" i="75"/>
  <c r="M41" i="75"/>
  <c r="M37" i="75"/>
  <c r="M33" i="75"/>
  <c r="M29" i="75"/>
  <c r="M25" i="75"/>
  <c r="M21" i="75"/>
  <c r="M17" i="75"/>
  <c r="M13" i="75"/>
  <c r="M9" i="75"/>
  <c r="M5" i="75"/>
  <c r="M92" i="75"/>
  <c r="M88" i="75"/>
  <c r="M84" i="75"/>
  <c r="M80" i="75"/>
  <c r="M76" i="75"/>
  <c r="M72" i="75"/>
  <c r="M68" i="75"/>
  <c r="M64" i="75"/>
  <c r="M60" i="75"/>
  <c r="M56" i="75"/>
  <c r="M52" i="75"/>
  <c r="M48" i="75"/>
  <c r="M44" i="75"/>
  <c r="M40" i="75"/>
  <c r="M36" i="75"/>
  <c r="M32" i="75"/>
  <c r="M28" i="75"/>
  <c r="M24" i="75"/>
  <c r="M20" i="75"/>
  <c r="M16" i="75"/>
  <c r="M12" i="75"/>
  <c r="M8" i="75"/>
  <c r="M4" i="75"/>
  <c r="N5" i="149" l="1"/>
  <c r="N6" i="149"/>
  <c r="N7" i="149"/>
  <c r="N8" i="149"/>
  <c r="N9" i="149"/>
  <c r="N10" i="149"/>
  <c r="N11" i="149"/>
  <c r="N12" i="149"/>
  <c r="N13" i="149"/>
  <c r="N14" i="149"/>
  <c r="N15" i="149"/>
  <c r="N16" i="149"/>
  <c r="N17" i="149"/>
  <c r="N18" i="149"/>
  <c r="N19" i="149"/>
  <c r="N20" i="149"/>
  <c r="N21" i="149"/>
  <c r="N22" i="149"/>
  <c r="N23" i="149"/>
  <c r="N24" i="149"/>
  <c r="N25" i="149"/>
  <c r="N26" i="149"/>
  <c r="N27" i="149"/>
  <c r="N28" i="149"/>
  <c r="N29" i="149"/>
  <c r="N30" i="149"/>
  <c r="N31" i="149"/>
  <c r="N32" i="149"/>
  <c r="N33" i="149"/>
  <c r="N34" i="149"/>
  <c r="N35" i="149"/>
  <c r="N36" i="149"/>
  <c r="N37" i="149"/>
  <c r="N38" i="149"/>
  <c r="N39" i="149"/>
  <c r="N40" i="149"/>
  <c r="N41" i="149"/>
  <c r="N42" i="149"/>
  <c r="N43" i="149"/>
  <c r="N44" i="149"/>
  <c r="N45" i="149"/>
  <c r="N46" i="149"/>
  <c r="N47" i="149"/>
  <c r="N48" i="149"/>
  <c r="N49" i="149"/>
  <c r="N50" i="149"/>
  <c r="N51" i="149"/>
  <c r="N52" i="149"/>
  <c r="N53" i="149"/>
  <c r="N54" i="149"/>
  <c r="N55" i="149"/>
  <c r="N56" i="149"/>
  <c r="N57" i="149"/>
  <c r="N58" i="149"/>
  <c r="N59" i="149"/>
  <c r="N60" i="149"/>
  <c r="N61" i="149"/>
  <c r="N62" i="149"/>
  <c r="N63" i="149"/>
  <c r="N64" i="149"/>
  <c r="N65" i="149"/>
  <c r="N66" i="149"/>
  <c r="N67" i="149"/>
  <c r="N68" i="149"/>
  <c r="N69" i="149"/>
  <c r="N70" i="149"/>
  <c r="N71" i="149"/>
  <c r="N72" i="149"/>
  <c r="N73" i="149"/>
  <c r="N74" i="149"/>
  <c r="N75" i="149"/>
  <c r="N76" i="149"/>
  <c r="N77" i="149"/>
  <c r="N78" i="149"/>
  <c r="N79" i="149"/>
  <c r="N80" i="149"/>
  <c r="N81" i="149"/>
  <c r="N82" i="149"/>
  <c r="N83" i="149"/>
  <c r="N84" i="149"/>
  <c r="N85" i="149"/>
  <c r="N86" i="149"/>
  <c r="N87" i="149"/>
  <c r="N88" i="149"/>
  <c r="N89" i="149"/>
  <c r="N90" i="149"/>
  <c r="N91" i="149"/>
  <c r="N92" i="149"/>
  <c r="N93" i="149"/>
  <c r="N94" i="149"/>
  <c r="N95" i="149"/>
  <c r="N96" i="149"/>
  <c r="N97" i="149"/>
  <c r="N98" i="149"/>
  <c r="N99" i="149"/>
  <c r="N100" i="149"/>
  <c r="N101" i="149"/>
  <c r="N102" i="149"/>
  <c r="N103" i="149"/>
  <c r="N104" i="149"/>
  <c r="N105" i="149"/>
  <c r="N106" i="149"/>
  <c r="N107" i="149"/>
  <c r="N108" i="149"/>
  <c r="N109" i="149"/>
  <c r="N110" i="149"/>
  <c r="N111" i="149"/>
  <c r="N112" i="149"/>
  <c r="N113" i="149"/>
  <c r="N114" i="149"/>
  <c r="N115" i="149"/>
  <c r="N116" i="149"/>
  <c r="N117" i="149"/>
  <c r="N118" i="149"/>
  <c r="N119" i="149"/>
  <c r="N120" i="149"/>
  <c r="N121" i="149"/>
  <c r="N122" i="149"/>
  <c r="N123" i="149"/>
  <c r="N124" i="149"/>
  <c r="N125" i="149"/>
  <c r="N126" i="149"/>
  <c r="N127" i="149"/>
  <c r="N128" i="149"/>
  <c r="N129" i="149"/>
  <c r="N130" i="149"/>
  <c r="N131" i="149"/>
  <c r="N132" i="149"/>
  <c r="N133" i="149"/>
  <c r="N134" i="149"/>
  <c r="N135" i="149"/>
  <c r="N136" i="149"/>
  <c r="N137" i="149"/>
  <c r="N138" i="149"/>
  <c r="N139" i="149"/>
  <c r="N140" i="149"/>
  <c r="N141" i="149"/>
  <c r="N142" i="149"/>
  <c r="N143" i="149"/>
  <c r="N144" i="149"/>
  <c r="N145" i="149"/>
  <c r="N146" i="149"/>
  <c r="N147" i="149"/>
  <c r="N148" i="149"/>
  <c r="N149" i="149"/>
  <c r="N150" i="149"/>
  <c r="N151" i="149"/>
  <c r="N152" i="149"/>
  <c r="N153" i="149"/>
  <c r="N154" i="149"/>
  <c r="N155" i="149"/>
  <c r="N156" i="149"/>
  <c r="N157" i="149"/>
  <c r="N158" i="149"/>
  <c r="N159" i="149"/>
  <c r="N160" i="149"/>
  <c r="N161" i="149"/>
  <c r="N162" i="149"/>
  <c r="N163" i="149"/>
  <c r="N164" i="149"/>
  <c r="N165" i="149"/>
  <c r="N166" i="149"/>
  <c r="N167" i="149"/>
  <c r="N168" i="149"/>
  <c r="N169" i="149"/>
  <c r="N171" i="149"/>
  <c r="N172" i="149"/>
  <c r="N173" i="149"/>
  <c r="N174" i="149"/>
  <c r="N175" i="149"/>
  <c r="N176" i="149"/>
  <c r="N177" i="149"/>
  <c r="N178" i="149"/>
  <c r="N179" i="149"/>
  <c r="N180" i="149"/>
  <c r="N181" i="149"/>
  <c r="N182" i="149"/>
  <c r="N183" i="149"/>
  <c r="N184" i="149"/>
  <c r="N185" i="149"/>
  <c r="N186" i="149"/>
  <c r="N187" i="149"/>
  <c r="N188" i="149"/>
  <c r="N189" i="149"/>
  <c r="N190" i="149"/>
  <c r="N191" i="149"/>
  <c r="N192" i="149"/>
  <c r="N193" i="149"/>
  <c r="N194" i="149"/>
  <c r="N195" i="149"/>
  <c r="N196" i="149"/>
  <c r="N197" i="149"/>
  <c r="N198" i="149"/>
  <c r="N199" i="149"/>
  <c r="N200" i="149"/>
  <c r="N201" i="149"/>
  <c r="N202" i="149"/>
  <c r="N203" i="149"/>
  <c r="N204" i="149"/>
  <c r="N205" i="149"/>
  <c r="N206" i="149"/>
  <c r="N207" i="149"/>
  <c r="N208" i="149"/>
  <c r="N209" i="149"/>
  <c r="N3" i="149"/>
  <c r="N210" i="149" l="1"/>
  <c r="O215" i="149" s="1"/>
  <c r="O186" i="149"/>
  <c r="O178" i="149"/>
  <c r="O162" i="149"/>
  <c r="O146" i="149"/>
  <c r="O122" i="149"/>
  <c r="O98" i="149"/>
  <c r="O74" i="149"/>
  <c r="O15" i="149"/>
  <c r="O195" i="149"/>
  <c r="O179" i="149"/>
  <c r="O163" i="149"/>
  <c r="O147" i="149"/>
  <c r="O127" i="149"/>
  <c r="O119" i="149"/>
  <c r="O103" i="149"/>
  <c r="O95" i="149"/>
  <c r="O87" i="149"/>
  <c r="O79" i="149"/>
  <c r="O71" i="149"/>
  <c r="O57" i="149"/>
  <c r="O41" i="149"/>
  <c r="O25" i="149"/>
  <c r="O9" i="149"/>
  <c r="O43" i="149"/>
  <c r="O67" i="149"/>
  <c r="O35" i="149"/>
  <c r="O206" i="149"/>
  <c r="O198" i="149"/>
  <c r="O190" i="149"/>
  <c r="O182" i="149"/>
  <c r="O174" i="149"/>
  <c r="O166" i="149"/>
  <c r="O158" i="149"/>
  <c r="O150" i="149"/>
  <c r="O142" i="149"/>
  <c r="O134" i="149"/>
  <c r="O126" i="149"/>
  <c r="O118" i="149"/>
  <c r="O110" i="149"/>
  <c r="O102" i="149"/>
  <c r="O94" i="149"/>
  <c r="O86" i="149"/>
  <c r="O78" i="149"/>
  <c r="O70" i="149"/>
  <c r="O66" i="149"/>
  <c r="O16" i="149"/>
  <c r="O40" i="149"/>
  <c r="O50" i="149"/>
  <c r="O24" i="149"/>
  <c r="O60" i="149"/>
  <c r="O31" i="149"/>
  <c r="O199" i="149"/>
  <c r="O183" i="149"/>
  <c r="O167" i="149"/>
  <c r="O151" i="149"/>
  <c r="O131" i="149"/>
  <c r="O123" i="149"/>
  <c r="O107" i="149"/>
  <c r="O91" i="149"/>
  <c r="O75" i="149"/>
  <c r="O49" i="149"/>
  <c r="O17" i="149"/>
  <c r="O27" i="149"/>
  <c r="O51" i="149"/>
  <c r="O194" i="149"/>
  <c r="O154" i="149"/>
  <c r="O138" i="149"/>
  <c r="O114" i="149"/>
  <c r="O90" i="149"/>
  <c r="O47" i="149"/>
  <c r="O203" i="149"/>
  <c r="O187" i="149"/>
  <c r="O171" i="149"/>
  <c r="O155" i="149"/>
  <c r="O135" i="149"/>
  <c r="O111" i="149"/>
  <c r="O5" i="149"/>
  <c r="O205" i="149"/>
  <c r="O197" i="149"/>
  <c r="O189" i="149"/>
  <c r="O181" i="149"/>
  <c r="O173" i="149"/>
  <c r="O165" i="149"/>
  <c r="O157" i="149"/>
  <c r="O149" i="149"/>
  <c r="O141" i="149"/>
  <c r="O133" i="149"/>
  <c r="O125" i="149"/>
  <c r="O117" i="149"/>
  <c r="O109" i="149"/>
  <c r="O101" i="149"/>
  <c r="O93" i="149"/>
  <c r="O85" i="149"/>
  <c r="O77" i="149"/>
  <c r="O69" i="149"/>
  <c r="O53" i="149"/>
  <c r="O37" i="149"/>
  <c r="O21" i="149"/>
  <c r="O204" i="149"/>
  <c r="O196" i="149"/>
  <c r="O188" i="149"/>
  <c r="O180" i="149"/>
  <c r="O172" i="149"/>
  <c r="O164" i="149"/>
  <c r="O156" i="149"/>
  <c r="O148" i="149"/>
  <c r="O140" i="149"/>
  <c r="O132" i="149"/>
  <c r="O124" i="149"/>
  <c r="O116" i="149"/>
  <c r="O108" i="149"/>
  <c r="O100" i="149"/>
  <c r="O92" i="149"/>
  <c r="O84" i="149"/>
  <c r="O76" i="149"/>
  <c r="O55" i="149"/>
  <c r="O23" i="149"/>
  <c r="O6" i="149"/>
  <c r="O46" i="149"/>
  <c r="O14" i="149"/>
  <c r="O38" i="149"/>
  <c r="O48" i="149"/>
  <c r="O18" i="149"/>
  <c r="O36" i="149"/>
  <c r="O56" i="149"/>
  <c r="O20" i="149"/>
  <c r="O32" i="149"/>
  <c r="O63" i="149"/>
  <c r="O7" i="149"/>
  <c r="O207" i="149"/>
  <c r="O191" i="149"/>
  <c r="O175" i="149"/>
  <c r="O159" i="149"/>
  <c r="O143" i="149"/>
  <c r="O115" i="149"/>
  <c r="O99" i="149"/>
  <c r="O83" i="149"/>
  <c r="O65" i="149"/>
  <c r="O33" i="149"/>
  <c r="O59" i="149"/>
  <c r="O11" i="149"/>
  <c r="O19" i="149"/>
  <c r="O202" i="149"/>
  <c r="O130" i="149"/>
  <c r="O106" i="149"/>
  <c r="O82" i="149"/>
  <c r="O44" i="149"/>
  <c r="O68" i="149"/>
  <c r="O26" i="149"/>
  <c r="O52" i="149"/>
  <c r="O10" i="149"/>
  <c r="O28" i="149"/>
  <c r="O4" i="149"/>
  <c r="O209" i="149"/>
  <c r="O201" i="149"/>
  <c r="O193" i="149"/>
  <c r="O185" i="149"/>
  <c r="O177" i="149"/>
  <c r="O169" i="149"/>
  <c r="O161" i="149"/>
  <c r="O153" i="149"/>
  <c r="O145" i="149"/>
  <c r="O137" i="149"/>
  <c r="O129" i="149"/>
  <c r="O121" i="149"/>
  <c r="O113" i="149"/>
  <c r="O105" i="149"/>
  <c r="O97" i="149"/>
  <c r="O89" i="149"/>
  <c r="O81" i="149"/>
  <c r="O73" i="149"/>
  <c r="O61" i="149"/>
  <c r="O45" i="149"/>
  <c r="O29" i="149"/>
  <c r="O13" i="149"/>
  <c r="O208" i="149"/>
  <c r="O200" i="149"/>
  <c r="O192" i="149"/>
  <c r="O184" i="149"/>
  <c r="O176" i="149"/>
  <c r="O168" i="149"/>
  <c r="O160" i="149"/>
  <c r="O152" i="149"/>
  <c r="O144" i="149"/>
  <c r="O136" i="149"/>
  <c r="O128" i="149"/>
  <c r="O120" i="149"/>
  <c r="O112" i="149"/>
  <c r="O104" i="149"/>
  <c r="O96" i="149"/>
  <c r="O88" i="149"/>
  <c r="O80" i="149"/>
  <c r="O72" i="149"/>
  <c r="O39" i="149"/>
  <c r="O62" i="149"/>
  <c r="O30" i="149"/>
  <c r="O54" i="149"/>
  <c r="O22" i="149"/>
  <c r="O34" i="149"/>
  <c r="O58" i="149"/>
  <c r="O12" i="149"/>
  <c r="O42" i="149"/>
  <c r="O64" i="149"/>
  <c r="O8" i="149"/>
  <c r="O139" i="149"/>
  <c r="M3" i="149"/>
  <c r="O3" i="149"/>
  <c r="O210" i="149" l="1"/>
  <c r="O216" i="149" s="1"/>
  <c r="O218" i="149" s="1"/>
</calcChain>
</file>

<file path=xl/comments1.xml><?xml version="1.0" encoding="utf-8"?>
<comments xmlns="http://schemas.openxmlformats.org/spreadsheetml/2006/main">
  <authors>
    <author>MARCELO DARCI DE SOUZA</author>
  </authors>
  <commentList>
    <comment ref="M74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MARCELO DARCI DE SOUZA</author>
  </authors>
  <commentList>
    <comment ref="M74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MARCELO DARCI DE SOUZA</author>
  </authors>
  <commentList>
    <comment ref="M74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MARCELO DARCI DE SOUZA</author>
  </authors>
  <commentList>
    <comment ref="M74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MARCELO DARCI DE SOUZA</author>
  </authors>
  <commentList>
    <comment ref="M74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MARCELO DARCI DE SOUZA</author>
  </authors>
  <commentList>
    <comment ref="M74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MARCELO DARCI DE SOUZA</author>
  </authors>
  <commentList>
    <comment ref="M74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MARCELO DARCI DE SOUZA</author>
  </authors>
  <commentList>
    <comment ref="M74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MARCELO DARCI DE SOUZA</author>
  </authors>
  <commentList>
    <comment ref="M74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MARCELO DARCI DE SOUZA</author>
  </authors>
  <commentList>
    <comment ref="M74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MARCELO DARCI DE SOUZA</author>
  </authors>
  <commentList>
    <comment ref="M74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MARCELO DARCI DE SOUZA</author>
  </authors>
  <commentList>
    <comment ref="M74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MARCELO DARCI DE SOUZA</author>
  </authors>
  <commentList>
    <comment ref="M74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<sst xmlns="http://schemas.openxmlformats.org/spreadsheetml/2006/main" count="18503" uniqueCount="671">
  <si>
    <t>Saldo / Automático</t>
  </si>
  <si>
    <t>LOTE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</si>
  <si>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</si>
  <si>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</si>
  <si>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</si>
  <si>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</si>
  <si>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</si>
  <si>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</si>
  <si>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</si>
  <si>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</si>
  <si>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</si>
  <si>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</si>
  <si>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</si>
  <si>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</si>
  <si>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</si>
  <si>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</si>
  <si>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</si>
  <si>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</si>
  <si>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</si>
  <si>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</si>
  <si>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</si>
  <si>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</si>
  <si>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</si>
  <si>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</si>
  <si>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</si>
  <si>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Peça</t>
  </si>
  <si>
    <t xml:space="preserve">OBJETO: AQUISIÇÃO DE MATERIAIS DE EXPEDIENTE PARA A UDESC </t>
  </si>
  <si>
    <t>33.90.30.16</t>
  </si>
  <si>
    <t>Caixa</t>
  </si>
  <si>
    <t>Jogo</t>
  </si>
  <si>
    <t>Estojo</t>
  </si>
  <si>
    <t>33.90.30.17</t>
  </si>
  <si>
    <t>Frasco</t>
  </si>
  <si>
    <t>Folha</t>
  </si>
  <si>
    <t>Rolo</t>
  </si>
  <si>
    <t>Livro de protocolo,  tipo brochura, 100 folhas. Medindo no mínimo 153 x 200mm, papel sulfite ou apergaminhado com no mínimo 56gr/m2, com capa de papelão reforçado.</t>
  </si>
  <si>
    <t>Resma</t>
  </si>
  <si>
    <t>Pacote</t>
  </si>
  <si>
    <t>DETALHAMENTO</t>
  </si>
  <si>
    <t>Qtde Utilizada</t>
  </si>
  <si>
    <t xml:space="preserve">Saldo </t>
  </si>
  <si>
    <t>Valor Registrado</t>
  </si>
  <si>
    <t>Valor Utilizado</t>
  </si>
  <si>
    <t>Valor Total da Ata com Aditivo</t>
  </si>
  <si>
    <t>% Aditivos</t>
  </si>
  <si>
    <t>% Utilizado</t>
  </si>
  <si>
    <t>Código NUC</t>
  </si>
  <si>
    <t>00798-6-001</t>
  </si>
  <si>
    <t>Agenda permanente, para marcar compromissos, com no mínimo 100 folhas. Com fitilho marcador de páginas, medindo aproximadamente 145 X 205mm</t>
  </si>
  <si>
    <t>00834-6-003</t>
  </si>
  <si>
    <t>Apagador para quadro branco, com corpo plástico de alta resistência, base com feltro de no mínimo 2mm. Medidas: comprimento entre 15 e 18 cm; largura igual ou maior que 6 cm; altura entre 3cm e 5cm. Espaço no corpo do apagador para armazenar 2 canetas marcadoras para quadro branco</t>
  </si>
  <si>
    <t>00834-6-001</t>
  </si>
  <si>
    <t>Apagador para quadro negro, em madeira, base com feltro, medindo aproximadamente 15 X 6 X 4cm</t>
  </si>
  <si>
    <t>00563-0-021</t>
  </si>
  <si>
    <t>00656-4-002</t>
  </si>
  <si>
    <t>07753-4-002</t>
  </si>
  <si>
    <t>Porta lápis e lembretes, em acrílico transparente, 3X1, medindo aproximadamente 20cm</t>
  </si>
  <si>
    <t>07795-0-002</t>
  </si>
  <si>
    <t xml:space="preserve">Prancheta em acrílico resistente, com pegador de metal. Tamanho A4 </t>
  </si>
  <si>
    <t>00571-1-004</t>
  </si>
  <si>
    <t>00439-1-001</t>
  </si>
  <si>
    <t>33.90.30.25</t>
  </si>
  <si>
    <t>07706-2-001</t>
  </si>
  <si>
    <t>Extrator de grampos, tipo espátula, em aço cromado ou niquelado, medindo 15 X 1,5 cm</t>
  </si>
  <si>
    <t>00835-4-004</t>
  </si>
  <si>
    <t>07703-8-002</t>
  </si>
  <si>
    <t>Estilete de corte largo,  medindo aproximadamente 15cm, com lâmina de 2 cm de largura inclusa, cabo plástico</t>
  </si>
  <si>
    <t>10024-2-003</t>
  </si>
  <si>
    <t>Bandeja para documentos, em acrílico transparente, com 1 divisão, tamanho A4</t>
  </si>
  <si>
    <t>10024-2-002</t>
  </si>
  <si>
    <t>Bandeja para documentos, em acrílico transparente, com 2 divisões, tamanho A4</t>
  </si>
  <si>
    <t>10024-2-004</t>
  </si>
  <si>
    <t>Bandeja para documentos, em acrílico transparente, com 3 divisões, tamanho A4</t>
  </si>
  <si>
    <t>02469-4-006</t>
  </si>
  <si>
    <t>02469-4-005</t>
  </si>
  <si>
    <t>03459-2-021</t>
  </si>
  <si>
    <t>10801-4-001</t>
  </si>
  <si>
    <t>Bloco de papel Flip Chart, com picote, 50 folhas, medindo aproximadamente 64cm X 88cm.</t>
  </si>
  <si>
    <t>00837-0-018</t>
  </si>
  <si>
    <t>00837-0-001</t>
  </si>
  <si>
    <t>Caderno tipo escolar, tamanho pequeno com 48 folhas, capa dura tipo brochura.</t>
  </si>
  <si>
    <t>08703-3-003</t>
  </si>
  <si>
    <t>Calculadora média (portátil), tela inclinada para 12 dígitos, duas fontes de energia e desligamento (bateria e energia solar) telas de raiz quadrada e porcentagem, tela de apagar o último dígito, medidas aproximadas: 10 x 12 cm.</t>
  </si>
  <si>
    <t>00807-9-005</t>
  </si>
  <si>
    <t>00807-9-003</t>
  </si>
  <si>
    <t>00807-9-006</t>
  </si>
  <si>
    <t>00578-9-001</t>
  </si>
  <si>
    <t>00578-9-002</t>
  </si>
  <si>
    <t>00578-9-003</t>
  </si>
  <si>
    <t>00658-0-003</t>
  </si>
  <si>
    <t>00658-0-004</t>
  </si>
  <si>
    <t>00658-0-005</t>
  </si>
  <si>
    <t>00658-0-006</t>
  </si>
  <si>
    <t>00579-7-005</t>
  </si>
  <si>
    <t>00579-7-004</t>
  </si>
  <si>
    <t>00579-7-006</t>
  </si>
  <si>
    <t>00579-7-003</t>
  </si>
  <si>
    <t>00579-7-002</t>
  </si>
  <si>
    <t>06910-8-018</t>
  </si>
  <si>
    <t>00575-4-009</t>
  </si>
  <si>
    <t>00575-4-010</t>
  </si>
  <si>
    <t>00575-4-007</t>
  </si>
  <si>
    <t>00575-4-011</t>
  </si>
  <si>
    <t>00575-4-008</t>
  </si>
  <si>
    <t>00575-4-002</t>
  </si>
  <si>
    <t>09186-3-005</t>
  </si>
  <si>
    <t>06601-0-001</t>
  </si>
  <si>
    <t>06601-0-007</t>
  </si>
  <si>
    <t>00577-0-002</t>
  </si>
  <si>
    <t>00577-0-003</t>
  </si>
  <si>
    <t>00577-0-004</t>
  </si>
  <si>
    <t>00577-0-005</t>
  </si>
  <si>
    <t>09934-1-001</t>
  </si>
  <si>
    <t xml:space="preserve">Limpador para quadro branco. Removedor de manchas, para quadro não magnético, em spray líquido. Frasco com no mínimo 50ml </t>
  </si>
  <si>
    <t>33.90.30.22</t>
  </si>
  <si>
    <t>00588-6-038</t>
  </si>
  <si>
    <t>00588-6-002</t>
  </si>
  <si>
    <t>00588-6-043</t>
  </si>
  <si>
    <t>00588-6-042</t>
  </si>
  <si>
    <t>00588-6-044</t>
  </si>
  <si>
    <t>10525-2-002</t>
  </si>
  <si>
    <t>10525-2-003</t>
  </si>
  <si>
    <t>10525-2-001</t>
  </si>
  <si>
    <t>00597-5-006</t>
  </si>
  <si>
    <t>10938-0-001</t>
  </si>
  <si>
    <t>Cinta elástica para processo, largura aproximada de 4cm e aproximadamente 22 cm de comprimento (não esticado)</t>
  </si>
  <si>
    <t>00590-8-002</t>
  </si>
  <si>
    <t>00381-6-028</t>
  </si>
  <si>
    <t>00381-6-093</t>
  </si>
  <si>
    <t>00593-2-001</t>
  </si>
  <si>
    <t>00576-2-001</t>
  </si>
  <si>
    <t>07748-8-004</t>
  </si>
  <si>
    <t>00595-9-016</t>
  </si>
  <si>
    <t>Crachá para identificação, bolsa em PVC cristal, tamanho aproximado de 10 X 15cm, PVC 20 vertical, com cordão PVC.</t>
  </si>
  <si>
    <t>33.90.30.44</t>
  </si>
  <si>
    <t>00595-9-001</t>
  </si>
  <si>
    <t>Crachá para identificação de eventos, com grampo (garra) de metal tipo jacaré, tamanho 7X10cm</t>
  </si>
  <si>
    <t>00667-0-001</t>
  </si>
  <si>
    <t>33.90.30.19</t>
  </si>
  <si>
    <t>01498-2-090</t>
  </si>
  <si>
    <t>milheiro</t>
  </si>
  <si>
    <t>06676-1-001</t>
  </si>
  <si>
    <t>06676-1-002</t>
  </si>
  <si>
    <t>00801-0-009</t>
  </si>
  <si>
    <t>Cartolina medindo 50 X 65cm, com 180 g/m2, na cor amarela</t>
  </si>
  <si>
    <t>00801-0-003</t>
  </si>
  <si>
    <t>Cartolina medindo 50 X 65cm, com 180 g/m2, na cor azul claro</t>
  </si>
  <si>
    <t>00801-0-004</t>
  </si>
  <si>
    <t>Cartolina medindo 50 X 65cm, com 180 g/m2, na cor branca</t>
  </si>
  <si>
    <t>00801-0-016</t>
  </si>
  <si>
    <t>Cartolina medindo 50 X 65cm, com 180 g/m2, na cor rosa</t>
  </si>
  <si>
    <t>00801-0-008</t>
  </si>
  <si>
    <t>Cartolina medindo 50 X 65cm, com 180 g/m2, na cor verde</t>
  </si>
  <si>
    <t>03075-9-026</t>
  </si>
  <si>
    <t>03075-9-027</t>
  </si>
  <si>
    <t>03075-9-029</t>
  </si>
  <si>
    <t>03075-9-036</t>
  </si>
  <si>
    <t>03075-9-059</t>
  </si>
  <si>
    <t>03075-9-037</t>
  </si>
  <si>
    <t>03075-9-019</t>
  </si>
  <si>
    <t>03075-9-028</t>
  </si>
  <si>
    <t>03075-9-016</t>
  </si>
  <si>
    <t>03075-9-038</t>
  </si>
  <si>
    <t>03075-9-018</t>
  </si>
  <si>
    <t>00804-4-156</t>
  </si>
  <si>
    <t>Etiqueta auto adesiva, branca, tamanho A4, medindo 38,1 X 99,1mm. Folha com 14 etiquetas. Caixa com 100 folhas</t>
  </si>
  <si>
    <t>00804-4-310</t>
  </si>
  <si>
    <t>Etiqueta auto adesiva, branca, tamanho A4, medindo 21,2 X 38,2mm. Folha com 65 etiquetas. Caixa com 100 folhas.</t>
  </si>
  <si>
    <t>00804-4-060</t>
  </si>
  <si>
    <t>00804-4-050</t>
  </si>
  <si>
    <t>00804-4-048</t>
  </si>
  <si>
    <t>00804-4-222</t>
  </si>
  <si>
    <t>00804-4-308</t>
  </si>
  <si>
    <t>00813-3-010</t>
  </si>
  <si>
    <t>00813-3-020</t>
  </si>
  <si>
    <t>00824-9-004</t>
  </si>
  <si>
    <t>03015-5-166</t>
  </si>
  <si>
    <t>Papel A4, na cor AMARELO, 75g/m2, tamanho 210x297mm. Pacote com 100 folhas</t>
  </si>
  <si>
    <t>03015-5-100</t>
  </si>
  <si>
    <t>Papel A4, na cor AZUL, 75g/m2, tamanho 210x297mm. Pacote com 100 folhas</t>
  </si>
  <si>
    <t>03015-5-167</t>
  </si>
  <si>
    <t>Papel A4, na cor ROSA, 75g/m2, tamanho 210x297mm. Pacote com 100 folhas</t>
  </si>
  <si>
    <t>03015-5-165</t>
  </si>
  <si>
    <t>Papel A4, na cor VERDE, 75g/m2, tamanho 210x297mm. Pacote com 100 folhas</t>
  </si>
  <si>
    <t>00817-6-003</t>
  </si>
  <si>
    <t>Papel contact, em vinil adesivo, transparente. Rolo com 45 cm de largura e  10 metros</t>
  </si>
  <si>
    <t>00609-2-005</t>
  </si>
  <si>
    <t>Fita adesiva para empacotamento, crepe, cor parda, medindo 32mm X 50m</t>
  </si>
  <si>
    <t>00609-2-003</t>
  </si>
  <si>
    <t>Fita adesiva plástica transparente, medindo  12mm X 30m (tipo durex)</t>
  </si>
  <si>
    <t>01095-2-007</t>
  </si>
  <si>
    <t>Fita adesiva para empacotamento, plástica transparente, medindo 45mm X 50m</t>
  </si>
  <si>
    <t>07735-6-004</t>
  </si>
  <si>
    <t>Suporte para fita adesiva de 48mm X 50m, com serrilha e cabo para empacotamento</t>
  </si>
  <si>
    <t>07735-6-001</t>
  </si>
  <si>
    <t>Suporte para fita adesiva de 12mm X 33m, com serrilha para corte</t>
  </si>
  <si>
    <t>00609-2-040</t>
  </si>
  <si>
    <t>00609-2-093</t>
  </si>
  <si>
    <t>Fita adesiva, dupla face, espuma polietileno, medindo 12mm X 10m</t>
  </si>
  <si>
    <t>00609-2-056</t>
  </si>
  <si>
    <t>Fita adesiva, dupla face, medindo 19mm X 30m</t>
  </si>
  <si>
    <t>00609-2-041</t>
  </si>
  <si>
    <t>00638-6-009</t>
  </si>
  <si>
    <t>00638-6-010</t>
  </si>
  <si>
    <t>00646-7-001</t>
  </si>
  <si>
    <t>00646-7-002</t>
  </si>
  <si>
    <t>00647-5-007</t>
  </si>
  <si>
    <t>04776-7-001</t>
  </si>
  <si>
    <t>00841-9-009</t>
  </si>
  <si>
    <t>00841-9-008</t>
  </si>
  <si>
    <t>00844-3-007</t>
  </si>
  <si>
    <t>00844-3-002</t>
  </si>
  <si>
    <t>07732-1-002</t>
  </si>
  <si>
    <t>07733-0-001</t>
  </si>
  <si>
    <t xml:space="preserve">Perfurador de papel, com 2 furos, tamanho pequeno, para até 25 folhas, com régua de marcação, corpo metálico, tamanho aproximado 12 X 14cm. </t>
  </si>
  <si>
    <t>07732-1-001</t>
  </si>
  <si>
    <t>07732-1-011</t>
  </si>
  <si>
    <t>Grampeador para papéis tamanho GRANDE de mesa,  para até 100 folhas de 75g, tipo profissional, todo em metal com proteção de borracha</t>
  </si>
  <si>
    <t>00640-8-001</t>
  </si>
  <si>
    <t>00640-8-018</t>
  </si>
  <si>
    <t>00640-8-026</t>
  </si>
  <si>
    <t>00641-6-002</t>
  </si>
  <si>
    <t>00641-6-003</t>
  </si>
  <si>
    <t>10939-8-002</t>
  </si>
  <si>
    <t>10939-8-001</t>
  </si>
  <si>
    <t>03015-5-105</t>
  </si>
  <si>
    <t>00831-1-002</t>
  </si>
  <si>
    <t>00808-7-006</t>
  </si>
  <si>
    <t>02420-1-019</t>
  </si>
  <si>
    <t>Papel KRAFT, fibra longa, na cor parda, 80 g/m²,  bobina com 1,20m de largura, peso aproximado de 20 à 23kg</t>
  </si>
  <si>
    <t>bobina</t>
  </si>
  <si>
    <t>00838-9-002</t>
  </si>
  <si>
    <t>00838-9-009</t>
  </si>
  <si>
    <t>00838-9-007</t>
  </si>
  <si>
    <t>00838-9-010</t>
  </si>
  <si>
    <t>00838-9-006</t>
  </si>
  <si>
    <t>00838-9-008</t>
  </si>
  <si>
    <t>00838-9-001</t>
  </si>
  <si>
    <t>Caixa para arquivo morto de papelão ondulado, reforçado, com furação, onda simples, com tampa e fecho externo. Dimensões: 350x130x245mm,  tolerância de +/- 5mm e com e no mínimo 0,3cm de espessura, gramatura de no mínimo 400g/m2, acondicionada em fardos com 50 unidades.</t>
  </si>
  <si>
    <t>02829-0-001</t>
  </si>
  <si>
    <t>Pasta em "L" para arquivo, em polipropileno, sem cor (transparente) tamanho 220mm X 305mm. Similar a marca DAC</t>
  </si>
  <si>
    <t>00820-6-001</t>
  </si>
  <si>
    <t>Pasta em papelão resistente, plastificada, confeccionada em cartão duplex (480/580 g/m2) com elástico, tamanho ofício, cores diversas.</t>
  </si>
  <si>
    <t>02457-0-011</t>
  </si>
  <si>
    <t>Pasta suspensa com etiqueta (em cima) e prendedor plástico, marmorizada. Com 4 ponteiras plásticas, 2 arames 402 mm BTC. Ponteiras fixadas com Ilhós 1 Visor e 1 Etiqueta Branca 1 Grampo Plástico Gramatura 336g.  Espessura: 0,30 mm. Medida produto acabado: 361 x 240mm</t>
  </si>
  <si>
    <t>00827-3-001</t>
  </si>
  <si>
    <t>Pasta registradora AZ, reforçada, tamanho ofício, lombada de aproximadamente 40mm, na cor preta</t>
  </si>
  <si>
    <t>00827-3-002</t>
  </si>
  <si>
    <t>Pasta registradora AZ, reforçada, tamanho ofício, lombada de aproximadamente 80mm, na cor preta</t>
  </si>
  <si>
    <t>08716-5-001</t>
  </si>
  <si>
    <t>Pasta arquivo plástica, tipo maleta, cor fumê ou transparente, com alça e capacidade para até 10 pastas suspensas. Tamanho aproximado 15 x 40 x 25cm. Similar a marca POLIBRAS</t>
  </si>
  <si>
    <t>00655-6-001</t>
  </si>
  <si>
    <t>00654-8-001</t>
  </si>
  <si>
    <t>Pasta classificadora em papel cartão, gramatura de 240g, formato ofício, com grampo trilho. Cores diversas</t>
  </si>
  <si>
    <t>02826-6-002</t>
  </si>
  <si>
    <t>Pasta poliondas com elástico, medindo 33,5 X 25 X 2cm de lombada, transparente (sem cor), tamanho ofício.</t>
  </si>
  <si>
    <t>02826-6-001</t>
  </si>
  <si>
    <t>Pasta poliondas com elástico, medindo 33,5 X 25 X 4cm de lombada, transparente (sem cor), tamanho ofício.</t>
  </si>
  <si>
    <t>00828-1-003</t>
  </si>
  <si>
    <t>Pasta sanfonada, plástica, com 31 divisórias, cor cristal transparente, tamanho A4.  Similar marca DAC</t>
  </si>
  <si>
    <t>00670-0-001</t>
  </si>
  <si>
    <t>Tinta para carimbo na cor preta, frasco com 40ml</t>
  </si>
  <si>
    <t>00670-0-003</t>
  </si>
  <si>
    <t>Tinta para carimbo na cor vermelha, frasco com 40ml</t>
  </si>
  <si>
    <t>00670-0-014</t>
  </si>
  <si>
    <t>Tinta à base de oleo, para carimbo datador, na cor preta, frasco com 40ml</t>
  </si>
  <si>
    <t>00665-3-002</t>
  </si>
  <si>
    <t>00665-3-007</t>
  </si>
  <si>
    <t>00665-3-001</t>
  </si>
  <si>
    <t>00847-8-003</t>
  </si>
  <si>
    <t>07734-8-002</t>
  </si>
  <si>
    <t>Tesoura de aço  inoxidável, para uso geral, cabo de polipropileno medindo aproximadamente 21 cm</t>
  </si>
  <si>
    <t>00675-0-002</t>
  </si>
  <si>
    <t>Umedecedor de dedos, em pasta, com 12 gramas, ação germicida, que evite contaminação da pele, não engordure os papéis e não resseque a pele. Atóxico.</t>
  </si>
  <si>
    <t>00673-4-002</t>
  </si>
  <si>
    <t>Visor identificador, em plástico, para pasta suspensa. Caixa com 50 unidades</t>
  </si>
  <si>
    <t>Visor identificador para chaves, em plástico, diversas cores, com visor para escrita e gancho para pendurar em claviculários. Tamanho mínimo de 5cm</t>
  </si>
  <si>
    <t>00643-2-006</t>
  </si>
  <si>
    <t>Lacre de segurança, numerado, para fechamento de malotes. Pacote com 100 unidades</t>
  </si>
  <si>
    <t>00342-5-031</t>
  </si>
  <si>
    <t>33.90.30.14</t>
  </si>
  <si>
    <t>00342-5-028</t>
  </si>
  <si>
    <t>00342-5-029</t>
  </si>
  <si>
    <t>00342-5-026</t>
  </si>
  <si>
    <t>00342-5-030</t>
  </si>
  <si>
    <t>00342-5-027</t>
  </si>
  <si>
    <t>00343-3-024</t>
  </si>
  <si>
    <t>Pincel para pintura artística, escolar, tipo chato, número 22, cabo longo, virola de alumínio. Similar a linha artistica condor ou tigre</t>
  </si>
  <si>
    <t>00343-3-052</t>
  </si>
  <si>
    <t>Pincel para pintura artística, escolar, tipo chato, número 14, cabo longo, virola de alumínio. Similar a linha artistica condor ou tigre</t>
  </si>
  <si>
    <t>00343-3-001</t>
  </si>
  <si>
    <t>Pincel para pintura artística, escolar, tipo chato, número 6, cabo longo, virola de alumínio. Similar a linha artistica condor ou tigre</t>
  </si>
  <si>
    <t>11838-9-001</t>
  </si>
  <si>
    <t>10165-6-002</t>
  </si>
  <si>
    <t>06341-0-001</t>
  </si>
  <si>
    <t>Quadro com fundo branco, para aviso,  com requadro metálico, medindo 90 X 120 cm</t>
  </si>
  <si>
    <t>06341-0-003</t>
  </si>
  <si>
    <t>Quadro com fundo branco, para aviso,  com requadro metálico, medindo 60 X 90 cm</t>
  </si>
  <si>
    <t>06395-9-002</t>
  </si>
  <si>
    <t>10040-4-001</t>
  </si>
  <si>
    <t>Imã para quadro metálico, com acabamento na parte de cima em resina, tipo botão, tamanho 2cm, diversas cores</t>
  </si>
  <si>
    <t>12214-9-001</t>
  </si>
  <si>
    <t>Guilhotina manual, em aço, tamanho de corte de 30cm - capacidade para 20 Folhas</t>
  </si>
  <si>
    <t>00804-4-309</t>
  </si>
  <si>
    <t>00486-3-128</t>
  </si>
  <si>
    <t>06474-2-020</t>
  </si>
  <si>
    <t>11176-7-002</t>
  </si>
  <si>
    <t>Porta etiqueta Magnética: Porta etiqueta em PVC cristal, com manta magnética, para fixação em estantes de aço. Dimensões: de 20 cm de largura x 3 cm de altura. 0,70 mm de espessura.</t>
  </si>
  <si>
    <t>VIGÊNCIA DA ATA: 01/11/2017 até 01/11/18</t>
  </si>
  <si>
    <t>PROCESSO: 0869/2017 UDESC</t>
  </si>
  <si>
    <t xml:space="preserve">CENTRO PARTICIPANTE: </t>
  </si>
  <si>
    <t>Empresa</t>
  </si>
  <si>
    <t>ITEM</t>
  </si>
  <si>
    <t>Grupo-Classe</t>
  </si>
  <si>
    <t xml:space="preserve">DESCRIÇÃO </t>
  </si>
  <si>
    <t>UNID.</t>
  </si>
  <si>
    <t>10-02</t>
  </si>
  <si>
    <t>10-03</t>
  </si>
  <si>
    <t>10-01</t>
  </si>
  <si>
    <t>Percevejo colorido, latonado, com tratamento antiferrugem. Caixa com 50 Peças</t>
  </si>
  <si>
    <t>44-04</t>
  </si>
  <si>
    <t>Barbante de algodão, com 8 (oito) fios, Rolo com aproximadamente 400 gramas</t>
  </si>
  <si>
    <t>61-13</t>
  </si>
  <si>
    <t>23-02</t>
  </si>
  <si>
    <t>Caneta esferográfica destinada à uso em diplomas, com tinta anti-fraude, à prova dágua, com fluxo contínuo e de secagem rápida, escrita precisa (sem falhas) e macia, segura e resistente a teste de água e luz ,composta de resinas termoplástica. Tinta a base de solventes corantes orgânicos, ponta de tungstênio, com esfera 0,7mm, cor PRETA. Similar a Unni ball SIGNO. Com registro no Inmetro.</t>
  </si>
  <si>
    <t>61-14</t>
  </si>
  <si>
    <t>18-01</t>
  </si>
  <si>
    <t>Clips metálico niquelado para papéis, número 2/0, Caixa com 100 unidades</t>
  </si>
  <si>
    <t>Clips metálico niquelado para papéis, número 3/0, Caixa com 50 unidades</t>
  </si>
  <si>
    <t>Clips metálico niquelado para papéis, número 4/0, Caixa com 50 unidades</t>
  </si>
  <si>
    <t>Clips metálico niquelado para papéis, número 6/0, Caixa com 50 unidades</t>
  </si>
  <si>
    <t>Clips metálico niquelado para papéis, número 8/0, Caixa com 25 unidades</t>
  </si>
  <si>
    <t>Clips tipo prendedor, medindo 19mm, Caixa com 12 Peças, corpo de metal com pintura epóxi e presilha em aço inoxidável.</t>
  </si>
  <si>
    <t>Clips tipo prendedor, medindo 32mm, Caixa com 12 Peças, corpo de metal com pintura epóxi e presilha em aço inoxidável.</t>
  </si>
  <si>
    <t>Clips tipo prendedor, medindo 51mm, Caixa com 12 Peças, corpo de metal com pintura epóxi e presilha em aço inoxidável.</t>
  </si>
  <si>
    <t>Elástico em látex, número 18, Pacote com 100 gramas</t>
  </si>
  <si>
    <t>43-02</t>
  </si>
  <si>
    <t>Corretivo liquido, opaco, frasco com 18ml, a base de água, não tóxico. Validade mínima de 12 meses a contar da data da entrega</t>
  </si>
  <si>
    <t>Corretivo líquido, tipo caneta, secagem rápida, atóxico, mínimo 7ml. Validade mínima de 18 meses a contar da data de entrega</t>
  </si>
  <si>
    <t>25-02</t>
  </si>
  <si>
    <t>Display  transparente, para folha A4. Produzido em poliestireno 2mm cristal dobrável, para áreas internas ou externas, suporte adesivo dupla face para fixação em qualquer superfície plana. Tamanho aproximado: 320X225mm.</t>
  </si>
  <si>
    <t xml:space="preserve">Display  transparente, para folha A3. Produzido em poliestireno 2mm cristal dobrável, para áreas internas ou externas, suporte adesivo dupla face para fixação em qualquer superfície plana. </t>
  </si>
  <si>
    <t>00804-4-154</t>
  </si>
  <si>
    <t>Etiqueta auto adesiva, branca, tamanho A4, medindo 99,0 x 55,8  mm. Folha com 10 etiquetas. Caixa com 100 folhas.</t>
  </si>
  <si>
    <t>00804-4-215</t>
  </si>
  <si>
    <t>00804-4-224</t>
  </si>
  <si>
    <t>Papel para impressora ploter, na cor branca, opaco, em Rolo, 75g/m². Medindo 914mm X 50 metros</t>
  </si>
  <si>
    <t>Papel para impressora ploter, na cor branca, opaco, em Rolo, tamanho A1, 90 g/m², medindo 914mm x 50 metros.</t>
  </si>
  <si>
    <t>Fita adesiva AZUL, em polipropileno, Rolo com 12mm x 10m</t>
  </si>
  <si>
    <t>Fita adesiva VERMELHA, em polipropileno, Rolo com 12mm x 10m</t>
  </si>
  <si>
    <t>00609-2-108</t>
  </si>
  <si>
    <t>Fita adesiva VERDE, em polipropileno, Rolo com 12mm x 10m</t>
  </si>
  <si>
    <t>Grafite para lapiseira 0,5mm, GRADUACAO 2B, estojo com 12 Peças.</t>
  </si>
  <si>
    <t>Grafite para lapiseira 0,7mm, GRADUACAO 2B, estojo com 12 Peças.</t>
  </si>
  <si>
    <t>Giz de cera, Caixa com 12 cores, tamanho pequeno, peso mínimo de 48g. Com registro no INMETRO.</t>
  </si>
  <si>
    <t>Giz para quadro negro, escolar, COLORIDO, antialérgico, não tóxico, Caixa com 50 bastões plastificado. Tamanho: 81 mm x 10mm. Peso mínimo de 250g</t>
  </si>
  <si>
    <t>Giz para quadro negro, escolar, BRANCO, antialérgico, não tóxico, Caixa com 50 bastões plastificado. Tamanho: 81 mm x 10mm. Peso mínimo de 250g</t>
  </si>
  <si>
    <t>Lapis de cor, tamanho grande, em madeira, Caixa com 48 cores. Com registro no INMETRO</t>
  </si>
  <si>
    <t xml:space="preserve">Grampeador para papéis tamanho MÉDIO de mesa com estrutura metálica, tamanho aprox. 20cm, grampeia até 40 folhas, sistema de retração por mola, função: alfinetar e grampear, disponível com pintura epóxi ou cromado para grampos 26/6. Colocação dos grampos pela parte de trás, acionada por um botão para apertar, similar a marca SID modelo C-15. </t>
  </si>
  <si>
    <t>Grampo tamanho 26/6, para grampeador, antiferrugem, cobreado, Caixa com 1000 unidades</t>
  </si>
  <si>
    <t>Grampo tamanho 23/13, antiferrugem, cobreado, Caixa com 5000 unidades</t>
  </si>
  <si>
    <t>Grampos 106/6, antiferrugem, para grampeador manual tipo 106 (tipo pistola), Caixa com no minimo 3500 unidades.</t>
  </si>
  <si>
    <t xml:space="preserve">Grampo encadernador, tipo trilho, de plástico, tamanho mínimo de 6cm, alta resistência, fechamento com pressão, comporta o arquivamento de até 300 folhas de 75g. Pacote com 50 unidades. Similar a marca Click TELOS. </t>
  </si>
  <si>
    <t>Grampo encadernador, tipo trilho, de plástico, tamanho mínimo de 11cm, alta resistência, fechamento com pressão, comporta o arquivamento de até 600 folhas de 75g.  Cor branca, material em plástico injetado em polipropileno.  Caixa/Pacote com 50 unidades</t>
  </si>
  <si>
    <t>Parafuso metálico para encadernação de processos, medindo 50mm,  Pacote/Caixa com 25 Peças</t>
  </si>
  <si>
    <t>Parafuso metálico para encadernação de processos, medindo 85mm,  Pacote/Caixa com 25 Peças</t>
  </si>
  <si>
    <t>Papel 100% RECICLADO, off-set, na cor natural, gramatura 75g/m2, A4 (medindo 210X297mm), em conformidade com as normas NBR ISO e ABNT. Matéria prima sendo de no mínimo 50% de aparas de papel sem uso e no máximo 50% de papel pós consumo, isento de massa de Caixas longa vida e impurezas metálicas. Embalado em resma de 500 folhas de papel resistente com identificação do papel na resma. Embalagens de papelão resistente, com 5 ou 10 resmas. As especificações acima deverão ser comprovadas, pela licitante melhor classificada, mediante Laudo Técnico do fabricante, assinado pelo responsável técnico da empresa.</t>
  </si>
  <si>
    <t>10-05</t>
  </si>
  <si>
    <t>Papel A4 BRANCO, off-set, alcalino, tamanho 210X297mm, 75gr/m² (com variação de 4% para mais ou para menos, de acordo com a norma da ABNT), na cor branca, com alvura mínima de 90%, opacidade mínima de 87%, espessura mínima de 97 micras, para uso em máquina impressora a laser e a jato de tinta, embalado em resma de 500 folhas de papel resistente com identificação do papel na resma. Materia prima 100% celulose de eucalipto. Entregar em Caixas de papelão resistente, com 5 ou 10 resmas. As especificações acima deverão ser comprovadas, pela licitante melhor classificada, mediante Laudo Técnico do fabricante, assinado pelo responsável técnico da empresa.</t>
  </si>
  <si>
    <t>Papel Almaço com pauta, gramatura mínima de 60g/m2, com margem somente no lado esquerdo, Pacote com 400 folhas, embalagem resistente, acondicionados em Caixa de papelão reforçado</t>
  </si>
  <si>
    <t>03015-5-032</t>
  </si>
  <si>
    <t>Papel tamanho A3 branco (formato 297X420mm), gramatura 75 g/m2, resma com 500 folhas</t>
  </si>
  <si>
    <t>03015-5-122</t>
  </si>
  <si>
    <t>Papel tamanho A3 branco (formato 297X420mm), gramatura 90 g/m2, resma com 500 folhas</t>
  </si>
  <si>
    <t>resma</t>
  </si>
  <si>
    <t>25-05</t>
  </si>
  <si>
    <t>Regua plástica, medindo 30cm, transparente, com escala de precisão, subdivisões em milímetros e centímetros. Largura igual ou maior que 2,5cm e espessura mínima de 2mm. Material de boa resistência e qualidade</t>
  </si>
  <si>
    <t>Regua plástica, medindo 20cm, transparente, com escala de precisão, subdivisões em milímetros e centímetros. Largura igual ou maior que 2cm e espessura mínima de 2mm. Material de boa resistência e qualidade</t>
  </si>
  <si>
    <t>Regua plástica, medindo 50cm, transparente, com escala de precisão, subdivisões em milímetros e centímetros. Largura igual ou maior que 2,5cm e espessura mínima de 1,5mm. Material de boa resistência e qualidade</t>
  </si>
  <si>
    <t>00673-4-003</t>
  </si>
  <si>
    <t>21-04</t>
  </si>
  <si>
    <t>14-07</t>
  </si>
  <si>
    <t>10-04</t>
  </si>
  <si>
    <t>13-05</t>
  </si>
  <si>
    <t xml:space="preserve">Ribbon em resina, para impressora térmica marca Zebra, modelo TLP 2844.  Comprimento máximo: 2.559” (65 metros no mínimo) Largura: de 1,3" (33 mm) até 4,3" (109 mm) Diâmetro interno do Rolo: 0,5" (12,7 mm) Diâmetro externo máximo do Rolo: 1,3” (33 mm) </t>
  </si>
  <si>
    <t xml:space="preserve">Etiquetas de detecção, composto por fitas metálicas, com tecnologia eletromagnética para aplicação nos itens da biblioteca para proteção do acervo (aplicação entre as páginas de livros e periódicos e outros). Composta por finas fitas metálicas e camada adicional de papel branco, da mesma largura, para otimização da ocultação e segurança; para que quando não desativadas, ao passar pela antena causam disparo, com adesivo não ácido de alta aderência próprio para papéis, em ambas as faces; com duas tiras plásticas para auxiliar na aplicação manual entre as páginas dos livros e periódicos;  Desativáveis e reativáveis. </t>
  </si>
  <si>
    <t>Fita protetora para etiquetas de livros,  transparentes - etiquetas antidesgaste, para etiquetas de livros, evitando o desgaste natural do manuseio, com cola não ácida para não danificar o material, em PVC com adesivo permanente. Tamanho: 5x12cm. Entregar em Caixas com 1000 unidades</t>
  </si>
  <si>
    <r>
      <t xml:space="preserve">Borracha plástica, cor branca, com cinta plástica medindo 58 X 34,5 X 12mm. Similar a marca Faber Castell. </t>
    </r>
    <r>
      <rPr>
        <b/>
        <sz val="11"/>
        <color rgb="FF000000"/>
        <rFont val="Cambria"/>
        <family val="2"/>
        <scheme val="major"/>
      </rPr>
      <t>Com registro no INMETRO</t>
    </r>
  </si>
  <si>
    <r>
      <t xml:space="preserve">Caneta esferográfica, na cor AZUL. Corpo em poliestireno cristal, com protetor plástico entre a carga e o corpo da caneta; esfera em tungstênio; espessura da ponta de 1,00mm; formato redondo; ponta em latão usinado com esfera de tungstênio; tampa antiasfixiante. </t>
    </r>
    <r>
      <rPr>
        <b/>
        <sz val="11"/>
        <color theme="1"/>
        <rFont val="Cambria"/>
        <family val="2"/>
        <scheme val="major"/>
      </rPr>
      <t>MARCA BIC</t>
    </r>
    <r>
      <rPr>
        <sz val="11"/>
        <color theme="1"/>
        <rFont val="Cambria"/>
        <family val="2"/>
        <scheme val="major"/>
      </rPr>
      <t>, justificativa da marca anexada no processo e embasada no relatório de análise de produtos do "INMETRO".</t>
    </r>
  </si>
  <si>
    <r>
      <t xml:space="preserve">Caneta esferográfica, na cor PRETA. Corpo em poliestireno cristal, com protetor plástico entre a carga e o corpo da caneta; esfera em tungstênio;formato redondo; ponta em latão usinado com esfera de tungstênio; tampa antiasfixiante. </t>
    </r>
    <r>
      <rPr>
        <b/>
        <sz val="11"/>
        <color theme="1"/>
        <rFont val="Cambria"/>
        <family val="2"/>
        <scheme val="major"/>
      </rPr>
      <t>MARCA BIC</t>
    </r>
    <r>
      <rPr>
        <sz val="11"/>
        <color theme="1"/>
        <rFont val="Cambria"/>
        <family val="2"/>
        <scheme val="major"/>
      </rPr>
      <t>, justificativa da marca anexada no processo e embasada no relatório de análise de produtos do "INMETRO".</t>
    </r>
  </si>
  <si>
    <r>
      <t xml:space="preserve">Caneta esferográfica, na cor VERMELHA. Corpo em poliestireno cristal, com protetor plástico entre a carga e o corpo da caneta; esfera em tungstênio; espessura da ponta de 1,00mm; formato redondo; ponta em latão usinado com esfera de tungstênio; tampa antiasfixiante. </t>
    </r>
    <r>
      <rPr>
        <b/>
        <sz val="11"/>
        <color theme="1"/>
        <rFont val="Cambria"/>
        <family val="2"/>
        <scheme val="major"/>
      </rPr>
      <t>MARCA BIC</t>
    </r>
    <r>
      <rPr>
        <sz val="11"/>
        <color theme="1"/>
        <rFont val="Cambria"/>
        <family val="2"/>
        <scheme val="major"/>
      </rPr>
      <t>, justificativa da marca anexada no processo e embasada no relatório de análise de produtos do "INMETRO".</t>
    </r>
  </si>
  <si>
    <r>
      <t xml:space="preserve">Caneta hidrocor, tamanho grande, avulsa, COR AZUL, ponta de 2mm. </t>
    </r>
    <r>
      <rPr>
        <b/>
        <sz val="11"/>
        <rFont val="Cambria"/>
        <family val="2"/>
        <scheme val="major"/>
      </rPr>
      <t>Com registro no inmetro</t>
    </r>
  </si>
  <si>
    <r>
      <t xml:space="preserve">Caneta hidrocor, tamanho grande, avulsa, COR LARANJA, ponta de 2mm. </t>
    </r>
    <r>
      <rPr>
        <b/>
        <sz val="11"/>
        <rFont val="Cambria"/>
        <family val="2"/>
        <scheme val="major"/>
      </rPr>
      <t>Com registro no inmetro</t>
    </r>
  </si>
  <si>
    <r>
      <t xml:space="preserve">Caneta hidrocor, tamanho grande, avulsa, COR PRETA, ponta de 2mm. </t>
    </r>
    <r>
      <rPr>
        <b/>
        <sz val="11"/>
        <rFont val="Cambria"/>
        <family val="2"/>
        <scheme val="major"/>
      </rPr>
      <t>Com registro no inmetro</t>
    </r>
  </si>
  <si>
    <r>
      <t xml:space="preserve">Caneta hidrocor, tamanho grande, avulsa, COR VERDE, ponta de 2mm. </t>
    </r>
    <r>
      <rPr>
        <b/>
        <sz val="11"/>
        <rFont val="Cambria"/>
        <family val="2"/>
        <scheme val="major"/>
      </rPr>
      <t>Com registro no inmetro</t>
    </r>
  </si>
  <si>
    <r>
      <t xml:space="preserve">Caneta hidrocor, tamanho grande, avulsa, COR VERMELHA, ponta de 2mm. </t>
    </r>
    <r>
      <rPr>
        <b/>
        <sz val="11"/>
        <rFont val="Cambria"/>
        <family val="2"/>
        <scheme val="major"/>
      </rPr>
      <t>Com registro no inmetro</t>
    </r>
  </si>
  <si>
    <r>
      <t xml:space="preserve">Caneta hidrocor, com 12 CORES, tamanho grande, lavável, com ponta fina de 2mm. </t>
    </r>
    <r>
      <rPr>
        <b/>
        <sz val="11"/>
        <rFont val="Cambria"/>
        <family val="2"/>
        <scheme val="major"/>
      </rPr>
      <t>Com registro no INMETRO</t>
    </r>
  </si>
  <si>
    <r>
      <t xml:space="preserve">Lapiseira 0,5 mm – com borracha branca e ponta em metal, com avanço contínuo. </t>
    </r>
    <r>
      <rPr>
        <b/>
        <sz val="11"/>
        <rFont val="Cambria"/>
        <family val="2"/>
        <scheme val="major"/>
      </rPr>
      <t xml:space="preserve"> Com registro no INMETRO.</t>
    </r>
  </si>
  <si>
    <r>
      <t xml:space="preserve">Lapiseira 0,7 mm – com borracha branca e ponta em metal, com avanço contínuo. </t>
    </r>
    <r>
      <rPr>
        <b/>
        <sz val="11"/>
        <rFont val="Cambria"/>
        <family val="2"/>
        <scheme val="major"/>
      </rPr>
      <t xml:space="preserve"> Com registro no INMETRO.</t>
    </r>
  </si>
  <si>
    <r>
      <t xml:space="preserve">Tesoura colegial, com lâmina de aço e cabo em polipropileno, medindo aproximadamente 12 cm, sem ponta. </t>
    </r>
    <r>
      <rPr>
        <b/>
        <sz val="11"/>
        <color theme="1"/>
        <rFont val="Cambria"/>
        <family val="2"/>
        <scheme val="major"/>
      </rPr>
      <t>Com registro no inmetro.</t>
    </r>
  </si>
  <si>
    <r>
      <t xml:space="preserve">Tinta guache, cor amarela, frasco com 15ml, não tóxica, solúvel em água. </t>
    </r>
    <r>
      <rPr>
        <b/>
        <sz val="11"/>
        <color theme="1"/>
        <rFont val="Cambria"/>
        <family val="2"/>
        <scheme val="major"/>
      </rPr>
      <t>Com registro no Inmetro</t>
    </r>
  </si>
  <si>
    <r>
      <t xml:space="preserve">Tinta guache, cor azul, frasco com 15ml, não tóxica, solúvel em água. </t>
    </r>
    <r>
      <rPr>
        <b/>
        <sz val="11"/>
        <color theme="1"/>
        <rFont val="Cambria"/>
        <family val="2"/>
        <scheme val="major"/>
      </rPr>
      <t>Com registro no Inmetro</t>
    </r>
  </si>
  <si>
    <r>
      <t xml:space="preserve">Tinta guache, cor branca, frasco com 15ml, não tóxica, solúvel em água. </t>
    </r>
    <r>
      <rPr>
        <b/>
        <sz val="11"/>
        <color theme="1"/>
        <rFont val="Cambria"/>
        <family val="2"/>
        <scheme val="major"/>
      </rPr>
      <t>Com registro no Inmetro</t>
    </r>
  </si>
  <si>
    <r>
      <t xml:space="preserve">Tinta guache, cor preta, frasco com 15ml, não tóxica, solúvel em água. </t>
    </r>
    <r>
      <rPr>
        <b/>
        <sz val="11"/>
        <color theme="1"/>
        <rFont val="Cambria"/>
        <family val="2"/>
        <scheme val="major"/>
      </rPr>
      <t>Com registro no Inmetro</t>
    </r>
  </si>
  <si>
    <r>
      <t xml:space="preserve">Tinta guache, cor verde, frasco com 15ml, não tóxica, solúvel em água. </t>
    </r>
    <r>
      <rPr>
        <b/>
        <sz val="11"/>
        <color theme="1"/>
        <rFont val="Cambria"/>
        <family val="2"/>
        <scheme val="major"/>
      </rPr>
      <t>Com registro no Inmetro</t>
    </r>
  </si>
  <si>
    <r>
      <t xml:space="preserve">Tinta guache, cor vermelha, frasco com 15ml, não tóxica, solúvel em água. </t>
    </r>
    <r>
      <rPr>
        <b/>
        <sz val="11"/>
        <color theme="1"/>
        <rFont val="Cambria"/>
        <family val="2"/>
        <scheme val="major"/>
      </rPr>
      <t>Com registro no Inmetro</t>
    </r>
  </si>
  <si>
    <t>PROCESSO: PE 1514/2018 UDESC</t>
  </si>
  <si>
    <t>VIGÊNCIA DA ATA: 12/02/2019 até 11/02/19</t>
  </si>
  <si>
    <t>/ /2019</t>
  </si>
  <si>
    <t xml:space="preserve"> AF nº /2019 Qtde. DT</t>
  </si>
  <si>
    <t>INFOTRIZ COMERCIAL EIRELI EPP CNPJ 04.586.694/0001-41</t>
  </si>
  <si>
    <t>PANAMERICANA</t>
  </si>
  <si>
    <t>BRW</t>
  </si>
  <si>
    <t>Alfinete colorido, ponta redonda, caixa com 50 peças</t>
  </si>
  <si>
    <t>RADEX</t>
  </si>
  <si>
    <t>SOUZA</t>
  </si>
  <si>
    <t>JOCAR</t>
  </si>
  <si>
    <r>
      <t xml:space="preserve">Apontador para lápis, de plástico, tipo colegial, com lâmina de aço temperado e recipiente para segurar sobras do lápis apontado, medindo aproximadamente 5 cm. </t>
    </r>
    <r>
      <rPr>
        <b/>
        <sz val="11"/>
        <color theme="1"/>
        <rFont val="Cambria"/>
        <family val="2"/>
        <scheme val="major"/>
      </rPr>
      <t>Com registro no inmetro</t>
    </r>
  </si>
  <si>
    <t>NOVACRIL</t>
  </si>
  <si>
    <t>CORBATEX</t>
  </si>
  <si>
    <t>NOTE FIX</t>
  </si>
  <si>
    <t>Bloco auto adesivo para recados, certificado pelo SFI - Sustainable Forestry Initiative (garantindo a qualidade do produto), medindo 76 X 102mm, pacote com 100 folhas, na cor amarelo. Adesivos removíveis, quando destacados não devem rasgar, com cola suficientemente aderente à  diversas superfícies  tais como papel, plástico, parede, quadros e vidro. Similar a marca post it.</t>
  </si>
  <si>
    <t>POST IT</t>
  </si>
  <si>
    <r>
      <t>Bloco auto adesivo para recados, certificado pelo SFI - Sustainable Forestry Initiative (garantindo a qualidade do produto medindo aproximadamente 38 X 51mm, pacote com 4 blocos coloridos (</t>
    </r>
    <r>
      <rPr>
        <b/>
        <sz val="11"/>
        <color theme="1"/>
        <rFont val="Cambria"/>
        <family val="2"/>
        <scheme val="major"/>
      </rPr>
      <t>cores neon e diferentes entre si</t>
    </r>
    <r>
      <rPr>
        <sz val="11"/>
        <color theme="1"/>
        <rFont val="Cambria"/>
        <family val="2"/>
        <scheme val="major"/>
      </rPr>
      <t>). Adesivos removíveis, quando destacados não devem rasgar, com cola suficientemente aderente à  diversas superfícies, tais como papel, plástico, parede, quadros e vidro. Com 50 folhas de cada cor. Similar a marca post it.</t>
    </r>
  </si>
  <si>
    <t>SAN REMO</t>
  </si>
  <si>
    <t>REGISPEL</t>
  </si>
  <si>
    <t>Bobina térmica para relógio ponto, tamanho 57mm x 300m, gramatura 55 g/m², cor amarelo claro ou salmão, ensacadas individualmente. Deve preservar a impressão por 05 anos no mínimo.</t>
  </si>
  <si>
    <t>DALMEC</t>
  </si>
  <si>
    <t>Bobina térmica para relógio ponto, tamanho 55mm x 300m, gramatura 55 g/m², cor amarelo claro ou salmão, ensacadas individualmente. Deve preservar a impressão por 05 anos no mínimo</t>
  </si>
  <si>
    <t>Caderno tipo escolar, capa dura, tipo universitário, com 200 folhas, formato aproximado de 203 X 280mm</t>
  </si>
  <si>
    <t>FORONI</t>
  </si>
  <si>
    <t>PAGINA BRASIL</t>
  </si>
  <si>
    <t xml:space="preserve">Livro de registro ata,  medindo no mínimo 206 x 300mm, papel sulfite ou apergaminhado com no mínimo 56gr/m2, pautado,com 100 folhas numeradas, com capa de papelão reforçado na cor preta. </t>
  </si>
  <si>
    <t>Livro de registro ata, medindo no mínimo 206 x 300mm, papel sulfite ou apergaminhado com no mínimo 56gr/m2, pautado, com 50 folhas numeradas, com capa de papelão reforçado na cor preta</t>
  </si>
  <si>
    <t>FGH DISTRIBUIDORA DE ARTIGOS PARA PAPELARIA EIRELI CNPJ 21.063.346/0001-09</t>
  </si>
  <si>
    <t>ALAPLAST</t>
  </si>
  <si>
    <t>Caixa para arquivo morto polionda, na cor AMARELA.  Desmontável, impressão em três lados, poliondas, confeccionada em plástico corrugado, com estrutura alveolar, formada por duas lâminas planas e paralelas, unidas por meio de nervuras longitudinais, isenta de manchas, cortada em molde provido de vincos que possibilitem dobras, de modo a formar uma Caixa de formato prismático retangular, com espessura mínima de 2,5 mm, e dimensões (montada) entre 350 X 245 X 135mm até 360x250x130mm (CxAxP),tolerância de +/- 5mm e gramatura de 400g/m2, com furos laterais para ventilação. A dobra correspondente à tampa fechará apenas uma largura e comprimento da Caixa. Tampa com trava. Travas para fechamento e encaixe em ambas as abas lateriais (similar ao modelo Marca Alaplast, referencia 2607 - linha arquivo morto prático). Acondicionadas em fardos com 50 unidades.</t>
  </si>
  <si>
    <t>Caixa para arquivo morto polionda, na cor AZUL.  Desmontável, impressão em três lados, poliondas, confeccionada em plástico corrugado, com estrutura alveolar, formada por duas lâminas planas e paralelas, unidas por meio de nervuras longitudinais, isenta de manchas, cortada em molde provido de vincos que possibilitem dobras, de modo a formar uma Caixa de formato prismático retangular, com espessura mínima de 2,5 mm, e dimensões (montada) entre 350 X 245 X 135mm até 360x250x130mm (CxAxP),tolerância de +/- 5mm e gramatura de 400g/m2, com furos laterais para ventilação. A dobra correspondente à tampa fechará apenas uma largura e comprimento da Caixa. Tampa com trava. Travas para fechamento e encaixe em ambas as abas lateriais (similar ao modelo Marca Alaplast, referencia 2607 - linha arquivo morto prático). Acondicionadas em fardos com 50 unidades.</t>
  </si>
  <si>
    <t>Caixa para arquivo morto polionda, na cor CINZA.  Desmontável, impressão em três lados, poliondas, confeccionada em plástico corrugado, com estrutura alveolar, formada por duas lâminas planas e paralelas, unidas por meio de nervuras longitudinais, isenta de manchas, cortada em molde provido de vincos que possibilitem dobras, de modo a formar uma Caixa de formato prismático retangular, com espessura mínima de 2,5 mm, e dimensões (montada) entre 350 X 245 X 135mm até 360x250x130mm (CxAxP),tolerância de +/- 5mm e gramatura de 400g/m2, com furos laterais para ventilação. A dobra correspondente à tampa fechará apenas uma largura e comprimento da Caixa. Tampa com trava. Travas para fechamento e encaixe em ambas as abas lateriais (similar ao modelo Marca Alaplast, referencia 2607 - linha arquivo morto prático). Acondicionadas em fardos com 50 unidades.</t>
  </si>
  <si>
    <t>Caixa para arquivo morto polionda, na cor PRETA.  Desmontável, impressão em três lados, poliondas, confeccionada em plástico corrugado, com estrutura alveolar, formada por duas lâminas planas e paralelas, unidas por meio de nervuras longitudinais, isenta de manchas, cortada em molde provido de vincos que possibilitem dobras, de modo a formar uma Caixa de formato prismático retangular, com espessura mínima de 2,5 mm, e dimensões (montada) entre 350 X 245 X 135mm até 360x250x130mm (CxAxP),tolerância de +/- 5mm e gramatura de 400g/m2, com furos laterais para ventilação. A dobra correspondente à tampa fechará apenas uma largura e comprimento da Caixa. Tampa com trava. Travas para fechamento e encaixe em ambas as abas lateriais (similar ao modelo Marca Alaplast, referencia 2607 - linha arquivo morto prático). Acondicionadas em fardos com 50 unidades.</t>
  </si>
  <si>
    <t>Caixa para arquivo morto polionda, na cor VERDE.  Desmontável, impressão em três lados, poliondas, confeccionada em plástico corrugado, com estrutura alveolar, formada por duas lâminas planas e paralelas, unidas por meio de nervuras longitudinais, isenta de manchas, cortada em molde provido de vincos que possibilitem dobras, de modo a formar uma Caixa de formato prismático retangular, com espessura mínima de 2,5 mm, e dimensões (montada) entre 350 X 245 X 135mm até 360x250x130mm (CxAxP),tolerância de +/- 5mm e gramatura de 400g/m2, com furos laterais para ventilação. A dobra correspondente à tampa fechará apenas uma largura e comprimento da Caixa. Tampa com trava. Travas para fechamento e encaixe em ambas as abas lateriais (similar ao modelo Marca Alaplast, referencia 2607 - linha arquivo morto prático). Acondicionadas em fardos com 50 unidades.</t>
  </si>
  <si>
    <t>Caixa para arquivo morto polionda, na cor VERMELHA.  Desmontável, impressão em três lados, poliondas, confeccionada em plástico corrugado, com estrutura alveolar, formada por duas lâminas planas e paralelas, unidas por meio de nervuras longitudinais, isenta de manchas, cortada em molde provido de vincos que possibilitem dobras, de modo a formar uma Caixa de formato prismático retangular, com espessura mínima de 2,5 mm, e dimensões (montada) entre 350 X 245 X 135mm até 360x250x130mm (CxAxP),tolerância de +/- 5mm e gramatura de 400g/m2, com furos laterais para ventilação. A dobra correspondente à tampa fechará apenas uma largura e comprimento da Caixa. Tampa com trava. Travas para fechamento e encaixe em ambas as abas lateriais (similar ao modelo Marca Alaplast, referencia 2607 - linha arquivo morto prático). Acondicionadas em fardos com 50 unidades.</t>
  </si>
  <si>
    <t>ODV</t>
  </si>
  <si>
    <t>BIC</t>
  </si>
  <si>
    <t>UNIBALL</t>
  </si>
  <si>
    <t>LEO E LEO</t>
  </si>
  <si>
    <t>COMPACTOR</t>
  </si>
  <si>
    <t>MASTER</t>
  </si>
  <si>
    <r>
      <t xml:space="preserve">Caneta hidrográfica fosforescente, para destaque de texto, na cor AMARELA, escrita de aproximadamente 5mm de largura, filtro em poliester. </t>
    </r>
    <r>
      <rPr>
        <b/>
        <sz val="11"/>
        <rFont val="Cambria"/>
        <family val="2"/>
        <scheme val="major"/>
      </rPr>
      <t>Com registro no Inmetro.</t>
    </r>
  </si>
  <si>
    <r>
      <t xml:space="preserve">Caneta hidrográfica fosforescente, para destaque de texto, na cor AZUL, escrita de aproximadamente  5mm de largura, filtro em poliester. </t>
    </r>
    <r>
      <rPr>
        <b/>
        <sz val="11"/>
        <rFont val="Cambria"/>
        <family val="2"/>
        <scheme val="major"/>
      </rPr>
      <t>Com registro no Inmetro.</t>
    </r>
  </si>
  <si>
    <r>
      <t xml:space="preserve">Caneta hidrográfica fosforescente, para destaque de texto, na cor LARANJA, escrita de aproximadamente  5mm de largura, filtro em poliester. </t>
    </r>
    <r>
      <rPr>
        <b/>
        <sz val="11"/>
        <rFont val="Cambria"/>
        <family val="2"/>
        <scheme val="major"/>
      </rPr>
      <t>Com registro no Inmetro.</t>
    </r>
  </si>
  <si>
    <r>
      <t xml:space="preserve">Caneta hidrográfica fosforescente, para destaque de texto, na cor ROSA, escrita de aproximadamente  5mm de largura, filtro em poliester. </t>
    </r>
    <r>
      <rPr>
        <b/>
        <sz val="11"/>
        <rFont val="Cambria"/>
        <family val="2"/>
        <scheme val="major"/>
      </rPr>
      <t>Com registro no Inmetro.</t>
    </r>
  </si>
  <si>
    <r>
      <t xml:space="preserve">Caneta hidrográfica fosforescente, para destaque de texto, na cor VERDE, escrita de aproximadamente 5mm de largura, filtro em poliester. </t>
    </r>
    <r>
      <rPr>
        <b/>
        <sz val="11"/>
        <rFont val="Cambria"/>
        <family val="2"/>
        <scheme val="major"/>
      </rPr>
      <t>Com registro no Inmetro.</t>
    </r>
  </si>
  <si>
    <t>Caneta marcador permanente, cor AZUL, para CD, DVD  e retroprojetor. Ponta de poliester, de 1 à 2mm</t>
  </si>
  <si>
    <t>Caneta marcador permanente, cor PRETA, para CD, DVD  e retroprojetor. Ponta de poliester, de 1 à 2mm</t>
  </si>
  <si>
    <t>CIS</t>
  </si>
  <si>
    <t>Caneta nanquim descartável linha técnica. essura de traço 0.5mm, com ponta de poliester engastada em metal. Cor da tinta Preta</t>
  </si>
  <si>
    <t>ACP</t>
  </si>
  <si>
    <t>DAC</t>
  </si>
  <si>
    <t xml:space="preserve">Caneta para quadro branco, na cor AZUL, não recarregável, ponta arredondada com no mínimo 4mm, ponta e feltro de poliester, refil de no mínimo 5ml. </t>
  </si>
  <si>
    <t xml:space="preserve">Caneta para quadro branco, na cor PRETA, não recarregável, ponta arredondada com no mínimo 4mm, ponta e feltro de poliester, refil de no mínimo 5ml. </t>
  </si>
  <si>
    <t>Caneta para quadro branco, na cor VERDE, não recarregável, ponta arredondada com no mínimo 4mm, ponta e feltro de poliester, refil de no mínimo 5ml.</t>
  </si>
  <si>
    <t>Caneta para quadro branco, na cor VERMELHA, não recarregável, ponta arredondada com no mínimo 4mm, ponta e feltro de poliester, refil de no mínimo 5ml.</t>
  </si>
  <si>
    <t>MV</t>
  </si>
  <si>
    <t>HAITI</t>
  </si>
  <si>
    <t>EVA - Etil Vinil Acetato, na cor AMARELA, medindo 40 X 60cm, espessura de 2mm</t>
  </si>
  <si>
    <t>EVA - Etil Vinil Acetato, na cor AZUL, medindo 40 X 60cm, espessura de 2mm</t>
  </si>
  <si>
    <t>EVA - Etil Vinil Acetato, na cor BEGE PELE, medindo 40 X 60cm, espessura de 2mm</t>
  </si>
  <si>
    <t>EVA - Etil Vinil Acetato, na cor BRANCA, medindo 40 X 60cm, espessura de 2mm</t>
  </si>
  <si>
    <t>EVA - Etil Vinil Acetato, na cor LARANJA, medindo 40 X 60cm, espessura de 2mm</t>
  </si>
  <si>
    <t>EVA - Etil Vinil Acetato, na cor LILÁS, medindo 40 X 60cm, espessura de 2mm</t>
  </si>
  <si>
    <t>EVA - Etil Vinil Acetato, na cor MARROM, medindo 40 X 60cm, espessura de 2mm</t>
  </si>
  <si>
    <t>EVA - Etil Vinil Acetato, na cor PRETA, medindo 40 X 60cm, espessura de 2mm</t>
  </si>
  <si>
    <t>EVA - Etil Vinil Acetato, na cor ROSA, medindo 40 X 60cm, espessura de 2mm</t>
  </si>
  <si>
    <t>EVA - Etil Vinil Acetato, na cor VERDE, medindo 40 X 60cm, espessura de 2mm</t>
  </si>
  <si>
    <t>EVA - Etil Vinil Acetato, na cor VERMELHA, medindo 40 X 60cm, espessura de 2mm</t>
  </si>
  <si>
    <t>ZANOTI</t>
  </si>
  <si>
    <t>XR</t>
  </si>
  <si>
    <t>PIRATIININGA</t>
  </si>
  <si>
    <r>
      <t xml:space="preserve">Cola líquida branca, lavável, não tóxica, tubo com 250g. Validade mínima de 24 meses a contar da data da entrega. </t>
    </r>
    <r>
      <rPr>
        <b/>
        <sz val="11"/>
        <color theme="1"/>
        <rFont val="Cambria"/>
        <family val="2"/>
        <scheme val="major"/>
      </rPr>
      <t>Com registro no INMETRO</t>
    </r>
  </si>
  <si>
    <r>
      <t xml:space="preserve">Cola líquida branca, lavável, não tóxica, tubo com 90 gramas. Validade mínima de 24 meses a contar da data da entrega </t>
    </r>
    <r>
      <rPr>
        <b/>
        <sz val="11"/>
        <rFont val="Cambria"/>
        <family val="2"/>
        <scheme val="major"/>
      </rPr>
      <t xml:space="preserve"> Com registro no INMETRO</t>
    </r>
  </si>
  <si>
    <r>
      <t xml:space="preserve">Cola plástica branca, lavável, não tóxica, </t>
    </r>
    <r>
      <rPr>
        <b/>
        <sz val="11"/>
        <color rgb="FF000000"/>
        <rFont val="Cambria"/>
        <family val="2"/>
        <scheme val="major"/>
      </rPr>
      <t>pastosa em bastão</t>
    </r>
    <r>
      <rPr>
        <sz val="11"/>
        <color rgb="FF000000"/>
        <rFont val="Cambria"/>
        <family val="2"/>
        <scheme val="major"/>
      </rPr>
      <t xml:space="preserve"> com peso minimo de 7 gramas .</t>
    </r>
    <r>
      <rPr>
        <b/>
        <sz val="11"/>
        <color rgb="FF000000"/>
        <rFont val="Cambria"/>
        <family val="2"/>
        <scheme val="major"/>
      </rPr>
      <t>Com registro no INMETRO</t>
    </r>
  </si>
  <si>
    <t>MERCUR</t>
  </si>
  <si>
    <r>
      <t xml:space="preserve">Fita corretiva, com aplicador anatômico e tampa protetora na ponta, com secagem imediata, medindo aproximadamente 4mm X 10 metros. </t>
    </r>
    <r>
      <rPr>
        <b/>
        <sz val="11"/>
        <color theme="1"/>
        <rFont val="Cambria"/>
        <family val="2"/>
        <scheme val="major"/>
      </rPr>
      <t>Com registro no INMETRO.</t>
    </r>
    <r>
      <rPr>
        <sz val="11"/>
        <color theme="1"/>
        <rFont val="Cambria"/>
        <family val="2"/>
        <scheme val="major"/>
      </rPr>
      <t xml:space="preserve"> Similar a marca Faber Castell.  Validade mínima de 24 meses a partir da data de fabricação.</t>
    </r>
  </si>
  <si>
    <t>SCHEYLLA DE MENDONÇA ME CNPJ 15.049.999/0001-30</t>
  </si>
  <si>
    <t>FRAP A3</t>
  </si>
  <si>
    <t>FRAP A4</t>
  </si>
  <si>
    <t>06474-2-022</t>
  </si>
  <si>
    <t>FRAP EXPOSITOR</t>
  </si>
  <si>
    <t>Expositor em acrílico com 2,4mm de espessura. Possui 2 nichos para acomodar revistas. Incluso 4 espaçadores de alumínio para fixaçao na parede. Especialmente desenvolvido para salas de espera. Possui placa de fundo com 60 cm de altura x 50 cm de largura. 2 bolsas com 15 cm de altura x 40 cm de largura x 4 cm de profundidade</t>
  </si>
  <si>
    <t>peça</t>
  </si>
  <si>
    <t>KODIART 46X20</t>
  </si>
  <si>
    <r>
      <t xml:space="preserve">Etiqueta adesiva poliester, prata cromo fosco, tamanho 45 ou 46mm X 20mm, para impressora térmica marca Zebra, modelo TLP 2844 </t>
    </r>
    <r>
      <rPr>
        <b/>
        <sz val="11"/>
        <color theme="1"/>
        <rFont val="Cambria"/>
        <family val="2"/>
        <scheme val="major"/>
      </rPr>
      <t>(utilizada pelo setor de patrimônio)</t>
    </r>
  </si>
  <si>
    <t>SP 110X74</t>
  </si>
  <si>
    <t>METALPOX LIBTMSAD</t>
  </si>
  <si>
    <t>ETIPRESS 5X12</t>
  </si>
  <si>
    <t>FRAP PEM</t>
  </si>
  <si>
    <t>Porta etiqueta Magnética: Porta etiqueta em PVC cristal, com fita dupla face, para fixação em estantes de aço. Dimensões: de 20 cm de largura x 3 cm de altura. 0,70 mm de espessura.</t>
  </si>
  <si>
    <t>EMBALA TUDO INDUSTRIA E COMERCIO DE EMBALAGENS EIRELI - ME CNPJ 13.993.669/0001-73</t>
  </si>
  <si>
    <t>ELGIN</t>
  </si>
  <si>
    <t>FULGOR</t>
  </si>
  <si>
    <t>CARBRINK</t>
  </si>
  <si>
    <t>ADELBRAS</t>
  </si>
  <si>
    <t>3M</t>
  </si>
  <si>
    <t>Fita adesiva, tipo mágica, medindo 25mm X 65m</t>
  </si>
  <si>
    <t>00609-2-057</t>
  </si>
  <si>
    <t>ADERE</t>
  </si>
  <si>
    <t>CLASSE</t>
  </si>
  <si>
    <t>Grampeador para papéis tamanho PEQUENO, de mesa com estrutura metálica, tamanho aprox. 12cm, grampeia até 15 folhas, disponível com pintura epóxi ou cromado para grampos 26/6. Mola resistente com retraçao automática. Estojo de alojamento dos grampos em chapa de aço.</t>
  </si>
  <si>
    <t>DELTA</t>
  </si>
  <si>
    <t>DELO</t>
  </si>
  <si>
    <t>MENNO</t>
  </si>
  <si>
    <t>NOVA LACRES</t>
  </si>
  <si>
    <t>SERELEPE</t>
  </si>
  <si>
    <t>Lápis de cor, tamanho grande, em madeira, Caixa com 12 cores. Com registro no INMETRO</t>
  </si>
  <si>
    <t>TRIS</t>
  </si>
  <si>
    <r>
      <t xml:space="preserve">Lápis preto 2B em madeira sextavado, com borracha branca na ponta, medidas 0,5 X 0,5 X 17,5cm. </t>
    </r>
    <r>
      <rPr>
        <b/>
        <sz val="11"/>
        <rFont val="Cambria"/>
        <family val="2"/>
        <scheme val="major"/>
      </rPr>
      <t>Com registro no INMETRO.</t>
    </r>
  </si>
  <si>
    <t>DIPAR DISTRIBUIDORA DE PAPEIS E REVISTAS LTDA CNPJ 82.803.230/0001-53</t>
  </si>
  <si>
    <t>CHAMEX ECO</t>
  </si>
  <si>
    <t>DICAPEL PAPEIS E EMBALAGENS LTDA CNPJ 83.413.591/0003-18</t>
  </si>
  <si>
    <t>CHAMEX</t>
  </si>
  <si>
    <t>TARTARUS DISTRIBUIDORA LTDA CNPJ 30.850.825/0001-66</t>
  </si>
  <si>
    <t>SAFRA</t>
  </si>
  <si>
    <t>02420-1-011</t>
  </si>
  <si>
    <t>Papel Kraft pardo puro 80 g/m². Bobina no formato 0,60cmx200m</t>
  </si>
  <si>
    <t>VR</t>
  </si>
  <si>
    <t>Papel para recados, em cubo de papel colorido, de diversas cores, gramatura mínima do papel de 75g/m2, tamanho aproximado de 80X90mm. Caixa com no mínimo 600 folhas COLORIDAS.</t>
  </si>
  <si>
    <t>REPORT</t>
  </si>
  <si>
    <t>ADRIPEL</t>
  </si>
  <si>
    <r>
      <t>I</t>
    </r>
    <r>
      <rPr>
        <b/>
        <sz val="11"/>
        <color theme="1"/>
        <rFont val="Calibri"/>
        <family val="2"/>
        <scheme val="minor"/>
      </rPr>
      <t>NFOTRIZ COMERCIAL EIRELI EPP CNPJ 04.586.694/0001-41</t>
    </r>
  </si>
  <si>
    <t>MSC</t>
  </si>
  <si>
    <t>Pasta catálogo (classificadora), na cor preta, para documentos, com 20 sacos em polietileno com 4 furos, de 15 micras. Tamanho A4</t>
  </si>
  <si>
    <t>THUR</t>
  </si>
  <si>
    <t>TIMPEL</t>
  </si>
  <si>
    <t>FRAMA</t>
  </si>
  <si>
    <t>00838-9-020</t>
  </si>
  <si>
    <t>ORDENE</t>
  </si>
  <si>
    <t>Caixa plástica perfurada, para arquivo de pastas suspensas, na cor preta, medidas aproximadas: 27,4cm (altura) X 27,4cm (largura) e 43cm (comprimento). Similar ao fabricante Ordene</t>
  </si>
  <si>
    <t>PRAYON</t>
  </si>
  <si>
    <t>07733-0-002</t>
  </si>
  <si>
    <t xml:space="preserve">Perfurador de papel, com 2 furos, tamanho médio, para até 40 folhas, com régua de marcação, corpo metálico, tamanho aproximado 12 X 14cm. </t>
  </si>
  <si>
    <t>Pincel atômico, na cor AZUL, ponta chanfrada de feltro, indeformável, escrita com espessura mínima de 4mm. Tinta a base de alcool. Validade mínima de 12 meses a contar da entrega.</t>
  </si>
  <si>
    <t>Pincel atômico, na cor PRETA, ponta chanfrada de feltro, indeformável. Escrita com espessura mínima de 4mm. Tinta a base de alcool. Validade mínima de 12 meses a contar da entrega.</t>
  </si>
  <si>
    <t>Pincel atômico, na cor VERDE, ponta chanfrada de feltro, indeformável. Escrita com espessura mínima de 4mmTinta a base de alcool. Validade mínima de 12 meses a contar da entrega.</t>
  </si>
  <si>
    <t>Pincel atômico, na cor VERMELHA, ponta chanfrada  de feltro, indeformável. Escrita com espessura mínima de 4mm. Tinta a base de alcool. Validade mínima de 12 meses a contar da entrega.</t>
  </si>
  <si>
    <t>WALEU</t>
  </si>
  <si>
    <t>CLAUPACK</t>
  </si>
  <si>
    <t>Saco plástico medindo 20X40cm, espessura de 0,08mm. Milheiro.</t>
  </si>
  <si>
    <r>
      <t xml:space="preserve">Saco polietileno transparente, com 4 furos,  tamanho 24X33cm, </t>
    </r>
    <r>
      <rPr>
        <b/>
        <sz val="11"/>
        <color theme="1"/>
        <rFont val="Cambria"/>
        <family val="2"/>
        <scheme val="major"/>
      </rPr>
      <t>com 15 micras</t>
    </r>
  </si>
  <si>
    <t>CAVIA</t>
  </si>
  <si>
    <t>Suporte de livros para separá-los e mantê-los na posição vertical (tipo bibliocanto), metálico, que permite separar e manter livros nas estantes. Sem arestas ou rebarbas cortantes. Dimensões aproximadas: 13 cm x 11 cm x 19 cm</t>
  </si>
  <si>
    <t>JAPAN</t>
  </si>
  <si>
    <t>TIGRE</t>
  </si>
  <si>
    <t>06341-0-002</t>
  </si>
  <si>
    <t>CORTIARTE</t>
  </si>
  <si>
    <t>Quadro Branco magnético - Dimensão: 2,00m x 1,20 m; moldura de alumínio, suporte para caneta e apagador, kit para fixação na parede.</t>
  </si>
  <si>
    <t>Quadro Branco magnético para anotações de espessura no mínimo 1 cm e no máximo 3 cm tamanho 120 cm de largura e 90 cm de altura com bordas em alumínio e sustentação para caneta e apagador acoplados ao quadro para pregar na parede.</t>
  </si>
  <si>
    <t>STALO</t>
  </si>
  <si>
    <t>Quadro metálico, na cor prata, para uso de imãs, medindo aproximadamente 60 X 90cm</t>
  </si>
  <si>
    <t>MARUP COMERCIO E SERVIÇO EIRELI CNPJ 21.711.606/0001-05</t>
  </si>
  <si>
    <t>LINK</t>
  </si>
  <si>
    <t>Etiqueta auto adesiva, branca, tamanho Carta, medindo 25,4 X 66,7mm. Caixa com 25 folhas</t>
  </si>
  <si>
    <t>Etiqueta auto adesiva, branca, tamanho Carta, medindo 44,45 X 12,7mm, Caixa com 25 folhas</t>
  </si>
  <si>
    <t>Etiqueta auto adesiva, branca, tamanho Carta, medindo 101,6 X 33,9mm, folha com 14 etiquetas, Caixa com 25 folhas</t>
  </si>
  <si>
    <t>Etiqueta auto adesiva, branca, tamanho A4, medindo 285 x 200  mm. Folha com 1 etiquetas. Caixa com 100 folhas.</t>
  </si>
  <si>
    <t>Etiqueta auto adesiva, branca, tamanho A4, medindo 143,4 x 199,9  mm. Folha com 2 etiquetas. Caixa com 100 folhas.</t>
  </si>
  <si>
    <t>00804-4-330</t>
  </si>
  <si>
    <t>Etiqueta auto adesiva, branca, tamanho Carta, medindo 16,93 x 147,64  mm. Folha com 15 etiquetas. Caixa com 10 folhas.</t>
  </si>
  <si>
    <t>PIMACO</t>
  </si>
  <si>
    <t>Etiqueta auto adesiva, reforço plástico, transparente,  14,5mm de diâmetro, cartela com 150 unidades.</t>
  </si>
  <si>
    <t>Etiqueta adesiva, redonda, pra fechar envelopes, com 12mm de circunferência, na cor dourada, cartelas com 210 adesivos</t>
  </si>
  <si>
    <t>00804-4-332</t>
  </si>
  <si>
    <t>HARBS ETIQUETAS</t>
  </si>
  <si>
    <t>Etiqueta adesiva em couche, em rolo, sem impressão, tamanho 100mm (largura) X 40mm (altura), compatível com impressora Zebra GK420t</t>
  </si>
  <si>
    <t>rolo</t>
  </si>
  <si>
    <t>00814-1-002</t>
  </si>
  <si>
    <t>MARPAX</t>
  </si>
  <si>
    <t>Papel vegetal gramatura 90gr. Bobina no formato 1,10mx20m. Peso Aprox: 2.715g.</t>
  </si>
  <si>
    <t xml:space="preserve">MARCA </t>
  </si>
  <si>
    <t xml:space="preserve">Resumo atualizado em </t>
  </si>
  <si>
    <t>BRW CC3000</t>
  </si>
  <si>
    <t>MAMUTH</t>
  </si>
  <si>
    <t>BRW ES1801</t>
  </si>
  <si>
    <t>DELFIX</t>
  </si>
  <si>
    <t>EMBALA</t>
  </si>
  <si>
    <t>SCOTH</t>
  </si>
  <si>
    <t>VIGÊNCIA DA ATA: 12/02/2019 até 11/02/2020</t>
  </si>
  <si>
    <t xml:space="preserve"> AF nº 207/2019 Qtde. DT</t>
  </si>
  <si>
    <t xml:space="preserve"> AF nº 209/2019 Qtde. DT</t>
  </si>
  <si>
    <t xml:space="preserve"> AF nº 210/2019 Qtde. DT</t>
  </si>
  <si>
    <t xml:space="preserve"> AF nº 212/2019 Qtde. DT</t>
  </si>
  <si>
    <t xml:space="preserve"> AF nº 215/2019 Qtde. DT</t>
  </si>
  <si>
    <t xml:space="preserve"> AF nº  602/2019 Qtde. DT</t>
  </si>
  <si>
    <t xml:space="preserve"> AF nº 409/2019 Qtde. DT</t>
  </si>
  <si>
    <t>SGPe 5519/2019    AFnº 413/2019 Qtde. DT</t>
  </si>
  <si>
    <t xml:space="preserve"> AF nº 415/2019 Qtde. DT</t>
  </si>
  <si>
    <t xml:space="preserve"> AF 420 nº /2019 Qtde. DT</t>
  </si>
  <si>
    <t xml:space="preserve"> AF nº 217/2019 Qtde. DT</t>
  </si>
  <si>
    <t xml:space="preserve"> AF nº 218/2019 Qtde. DT</t>
  </si>
  <si>
    <t xml:space="preserve"> AF nº 221/2019 Qtde. DT</t>
  </si>
  <si>
    <t xml:space="preserve"> AF nº 222/2019 Qtde. DT</t>
  </si>
  <si>
    <t xml:space="preserve"> AF nº 936/2019 Qtde. DT</t>
  </si>
  <si>
    <t xml:space="preserve"> AF nº 1231/2019 Qtde. DT</t>
  </si>
  <si>
    <t xml:space="preserve"> AF nº 181/2019 </t>
  </si>
  <si>
    <t xml:space="preserve"> AF nº 182/2019 </t>
  </si>
  <si>
    <t xml:space="preserve"> AF nº 183/2019 </t>
  </si>
  <si>
    <t xml:space="preserve"> AF nº 185/2019 </t>
  </si>
  <si>
    <t xml:space="preserve"> AF nº 230/2019 </t>
  </si>
  <si>
    <t xml:space="preserve"> AF nº 583/2019 </t>
  </si>
  <si>
    <t xml:space="preserve"> AF nº /6012019 </t>
  </si>
  <si>
    <t xml:space="preserve"> AF nº  646/2019 </t>
  </si>
  <si>
    <t xml:space="preserve"> AF nº  647/2019 </t>
  </si>
  <si>
    <t xml:space="preserve"> AF nº 1017/2019 </t>
  </si>
  <si>
    <t xml:space="preserve"> AF nº 1018/2019 </t>
  </si>
  <si>
    <t xml:space="preserve"> AF nº 0337/2019 Qtde. DT</t>
  </si>
  <si>
    <t xml:space="preserve"> AF nº 0339/2019 Qtde. DT</t>
  </si>
  <si>
    <t xml:space="preserve"> AF nº 1379/2019 Qtde. DT</t>
  </si>
  <si>
    <t>10/04/2019
DICAPEL</t>
  </si>
  <si>
    <t>10/04/2019
INFOTRIZ</t>
  </si>
  <si>
    <t>26/08 /2019  INFOTRIZ</t>
  </si>
  <si>
    <t xml:space="preserve"> AF nº 340/2019 Qtde. DT</t>
  </si>
  <si>
    <t xml:space="preserve"> AF nº 353/2019 Qtde. DT</t>
  </si>
  <si>
    <t xml:space="preserve"> AF nº 354/2019 Qtde. DT</t>
  </si>
  <si>
    <t xml:space="preserve"> AF nº 355/2019 Qtde. DT</t>
  </si>
  <si>
    <t xml:space="preserve"> AF nº 847/2019 Qtde. DT</t>
  </si>
  <si>
    <t xml:space="preserve"> AF nº 1132/2019 Qtde. DT</t>
  </si>
  <si>
    <t xml:space="preserve"> AF nº 1333/2019 Qtde. DT</t>
  </si>
  <si>
    <t xml:space="preserve"> AF nº 1369/2019 Qtde. DT</t>
  </si>
  <si>
    <t xml:space="preserve"> AF nº 357 /2019 Qtde. DT</t>
  </si>
  <si>
    <t xml:space="preserve"> AF nº 358 /2019 Qtde. DT</t>
  </si>
  <si>
    <t xml:space="preserve"> AF nº 366 /2019 Qtde. DT</t>
  </si>
  <si>
    <t xml:space="preserve"> AF nº 946/2019 Qtde. DT</t>
  </si>
  <si>
    <t xml:space="preserve"> AF nº 1420/2019 Qtde. DT</t>
  </si>
  <si>
    <t xml:space="preserve"> AF nº 1421/2019 Qtde. DT</t>
  </si>
  <si>
    <t>Infotriz</t>
  </si>
  <si>
    <t>Scheylla</t>
  </si>
  <si>
    <t xml:space="preserve">Embala Tudo </t>
  </si>
  <si>
    <t>Dicapel</t>
  </si>
  <si>
    <t>FGH</t>
  </si>
  <si>
    <t xml:space="preserve"> AF nº 296/2019 Qtde. DT Infotriz</t>
  </si>
  <si>
    <t xml:space="preserve"> AF nº 364/2019 Qtde. DT Infotriz</t>
  </si>
  <si>
    <t xml:space="preserve"> AF nº 730/2019 Qtde. DT Infotriz</t>
  </si>
  <si>
    <t xml:space="preserve"> AF nº 732/2019 Qtde. DT Scheylla</t>
  </si>
  <si>
    <t xml:space="preserve"> AF nº 158/2019 Qtde. DT</t>
  </si>
  <si>
    <t xml:space="preserve"> AF nº 159/2019 Qtde. DT</t>
  </si>
  <si>
    <t xml:space="preserve"> AF nº 162/2019 Qtde. DT</t>
  </si>
  <si>
    <t xml:space="preserve"> AF nº 163/2019 Qtde. DT</t>
  </si>
  <si>
    <t xml:space="preserve"> AF nº 1139/2019 Qtde. DT</t>
  </si>
  <si>
    <t xml:space="preserve"> AF nº 1154/2019 Qtde. DT</t>
  </si>
  <si>
    <t xml:space="preserve"> AF nº 1104/2019 Qtde. DT</t>
  </si>
  <si>
    <t xml:space="preserve"> AF nº 0180/2019 Qtde. DT</t>
  </si>
  <si>
    <t xml:space="preserve"> AF nº 0189/2019 Qtde. DT</t>
  </si>
  <si>
    <t xml:space="preserve"> AF nº 0184/2019 Qtde. DT</t>
  </si>
  <si>
    <t xml:space="preserve"> AF nº 0194/2019 Qtde. DT</t>
  </si>
  <si>
    <t xml:space="preserve"> AF nº 0196/2019 Qtde. DT</t>
  </si>
  <si>
    <t xml:space="preserve"> AF nº 0990/2019 Qtde. DT</t>
  </si>
  <si>
    <t xml:space="preserve"> AF nº 1278/2019 Qtde. DT</t>
  </si>
  <si>
    <t xml:space="preserve"> AF nº 1290/2019 Qtde. DT</t>
  </si>
  <si>
    <t xml:space="preserve"> AF nº 1293/2019 Qtde. DT</t>
  </si>
  <si>
    <t xml:space="preserve"> AF nº 1294/2019 Qtde. DT</t>
  </si>
  <si>
    <t xml:space="preserve"> AF nº 1296/2019 Qtde. DT</t>
  </si>
  <si>
    <t xml:space="preserve"> AF nº 1297/2019 Qtde. DT</t>
  </si>
  <si>
    <t xml:space="preserve"> AF nº 1298/2019 Qtde. DT</t>
  </si>
  <si>
    <t xml:space="preserve"> AF nº 150/2019 Qtde. DT</t>
  </si>
  <si>
    <t xml:space="preserve"> AF nº 167/2019 Qtde. DT</t>
  </si>
  <si>
    <t xml:space="preserve"> AF nº 228/2019 Qtde. DT</t>
  </si>
  <si>
    <t xml:space="preserve"> AF nº 236/2019 Qtde. DT</t>
  </si>
  <si>
    <t xml:space="preserve"> AF nº 271/2019 Qtde. DT</t>
  </si>
  <si>
    <t xml:space="preserve"> AF nº 1030/2019 Qtde. DT</t>
  </si>
  <si>
    <t xml:space="preserve"> AF nº 1367/2019 Qtde. DT</t>
  </si>
  <si>
    <t xml:space="preserve"> AF nº 1370/2019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</si>
</sst>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name val="Arial"/>
      <family val="2"/>
    </font>
    <font>
      <sz val="11"/>
      <color theme="1"/>
      <name val="Cambria"/>
      <family val="2"/>
      <scheme val="major"/>
    </font>
    <font>
      <sz val="11"/>
      <color rgb="FF000000"/>
      <name val="Cambria"/>
      <family val="2"/>
      <scheme val="major"/>
    </font>
    <font>
      <b/>
      <sz val="11"/>
      <color rgb="FF000000"/>
      <name val="Cambria"/>
      <family val="2"/>
      <scheme val="major"/>
    </font>
    <font>
      <b/>
      <sz val="11"/>
      <color theme="1"/>
      <name val="Cambria"/>
      <family val="2"/>
      <scheme val="major"/>
    </font>
    <font>
      <sz val="11"/>
      <name val="Cambria"/>
      <family val="2"/>
      <scheme val="major"/>
    </font>
    <font>
      <b/>
      <sz val="11"/>
      <name val="Cambria"/>
      <family val="2"/>
      <scheme val="major"/>
    </font>
    <font>
      <b/>
      <sz val="14"/>
      <color theme="1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1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0">
    <xf numFmtId="0" fontId="0" fillId="0" borderId="0"/>
    <xf numFmtId="0" fontId="3" fillId="0" borderId="0"/>
    <xf numFmtId="164" fontId="3" fillId="0" borderId="0" applyFill="0" applyBorder="0" applyAlignment="0" applyProtection="0"/>
    <xf numFmtId="165" fontId="3" fillId="0" borderId="0" applyFill="0" applyBorder="0" applyAlignment="0" applyProtection="0"/>
    <xf numFmtId="0" fontId="4" fillId="0" borderId="0" applyNumberFormat="0" applyFill="0" applyBorder="0" applyAlignment="0" applyProtection="0"/>
    <xf numFmtId="167" fontId="15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9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</cellStyleXfs>
  <cellXfs count="164">
    <xf numFmtId="0" fontId="0" fillId="0" borderId="0" xfId="0"/>
    <xf numFmtId="0" fontId="6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justify" vertical="center" wrapText="1"/>
    </xf>
    <xf numFmtId="0" fontId="9" fillId="0" borderId="0" xfId="0" applyFont="1" applyAlignment="1">
      <alignment vertical="center" wrapText="1"/>
    </xf>
    <xf numFmtId="0" fontId="10" fillId="0" borderId="2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6" fillId="0" borderId="0" xfId="1" applyFont="1" applyAlignment="1">
      <alignment wrapText="1"/>
    </xf>
    <xf numFmtId="0" fontId="6" fillId="0" borderId="0" xfId="1" applyFont="1" applyFill="1" applyAlignment="1">
      <alignment vertical="center" wrapText="1"/>
    </xf>
    <xf numFmtId="3" fontId="6" fillId="0" borderId="0" xfId="1" applyNumberFormat="1" applyFont="1" applyAlignment="1" applyProtection="1">
      <alignment wrapText="1"/>
      <protection locked="0"/>
    </xf>
    <xf numFmtId="0" fontId="6" fillId="0" borderId="0" xfId="1" applyFont="1" applyAlignment="1" applyProtection="1">
      <alignment wrapText="1"/>
      <protection locked="0"/>
    </xf>
    <xf numFmtId="1" fontId="6" fillId="0" borderId="0" xfId="1" applyNumberFormat="1" applyFont="1" applyFill="1" applyAlignment="1" applyProtection="1">
      <alignment horizontal="center" wrapText="1"/>
      <protection locked="0"/>
    </xf>
    <xf numFmtId="44" fontId="6" fillId="9" borderId="1" xfId="13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1" fontId="6" fillId="2" borderId="1" xfId="1" applyNumberFormat="1" applyFont="1" applyFill="1" applyBorder="1" applyAlignment="1" applyProtection="1">
      <alignment horizontal="center" vertical="center" wrapText="1"/>
    </xf>
    <xf numFmtId="166" fontId="6" fillId="2" borderId="1" xfId="1" applyNumberFormat="1" applyFont="1" applyFill="1" applyBorder="1" applyAlignment="1">
      <alignment horizontal="center" vertical="center" wrapText="1"/>
    </xf>
    <xf numFmtId="166" fontId="6" fillId="4" borderId="1" xfId="0" applyNumberFormat="1" applyFont="1" applyFill="1" applyBorder="1" applyAlignment="1">
      <alignment horizontal="center" vertical="center" wrapText="1"/>
    </xf>
    <xf numFmtId="3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0" borderId="0" xfId="1" applyNumberFormat="1" applyFont="1" applyFill="1" applyAlignment="1">
      <alignment horizontal="center" vertical="center" wrapText="1"/>
    </xf>
    <xf numFmtId="166" fontId="6" fillId="0" borderId="0" xfId="0" applyNumberFormat="1" applyFont="1" applyFill="1" applyAlignment="1">
      <alignment horizontal="center" vertical="center" wrapText="1"/>
    </xf>
    <xf numFmtId="166" fontId="6" fillId="10" borderId="1" xfId="0" applyNumberFormat="1" applyFont="1" applyFill="1" applyBorder="1" applyAlignment="1">
      <alignment horizontal="center" vertical="center" wrapText="1"/>
    </xf>
    <xf numFmtId="3" fontId="6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12" borderId="0" xfId="1" applyFont="1" applyFill="1" applyAlignment="1">
      <alignment vertical="center" wrapText="1"/>
    </xf>
    <xf numFmtId="0" fontId="6" fillId="12" borderId="1" xfId="1" applyFont="1" applyFill="1" applyBorder="1" applyAlignment="1" applyProtection="1">
      <alignment horizontal="center" vertical="center" wrapText="1"/>
      <protection locked="0"/>
    </xf>
    <xf numFmtId="0" fontId="6" fillId="12" borderId="1" xfId="0" applyFont="1" applyFill="1" applyBorder="1" applyAlignment="1">
      <alignment horizontal="center" vertical="center" wrapText="1"/>
    </xf>
    <xf numFmtId="1" fontId="6" fillId="12" borderId="1" xfId="1" applyNumberFormat="1" applyFont="1" applyFill="1" applyBorder="1" applyAlignment="1" applyProtection="1">
      <alignment horizontal="center" vertical="center" wrapText="1"/>
    </xf>
    <xf numFmtId="166" fontId="6" fillId="12" borderId="1" xfId="1" applyNumberFormat="1" applyFont="1" applyFill="1" applyBorder="1" applyAlignment="1">
      <alignment horizontal="center" vertical="center" wrapText="1"/>
    </xf>
    <xf numFmtId="41" fontId="2" fillId="8" borderId="1" xfId="0" applyNumberFormat="1" applyFont="1" applyFill="1" applyBorder="1" applyAlignment="1">
      <alignment horizontal="right" vertical="center"/>
    </xf>
    <xf numFmtId="3" fontId="2" fillId="8" borderId="1" xfId="0" applyNumberFormat="1" applyFont="1" applyFill="1" applyBorder="1" applyAlignment="1">
      <alignment horizontal="right" vertical="center" wrapText="1"/>
    </xf>
    <xf numFmtId="44" fontId="6" fillId="12" borderId="1" xfId="13" applyFont="1" applyFill="1" applyBorder="1" applyAlignment="1" applyProtection="1">
      <alignment horizontal="center" vertical="center" wrapText="1"/>
    </xf>
    <xf numFmtId="44" fontId="6" fillId="0" borderId="0" xfId="13" applyFont="1" applyFill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right" vertical="center"/>
    </xf>
    <xf numFmtId="43" fontId="2" fillId="8" borderId="1" xfId="0" applyNumberFormat="1" applyFont="1" applyFill="1" applyBorder="1" applyAlignment="1">
      <alignment horizontal="right" vertical="center"/>
    </xf>
    <xf numFmtId="1" fontId="6" fillId="8" borderId="1" xfId="0" applyNumberFormat="1" applyFont="1" applyFill="1" applyBorder="1" applyAlignment="1">
      <alignment horizontal="center" vertical="center"/>
    </xf>
    <xf numFmtId="168" fontId="6" fillId="10" borderId="6" xfId="1" applyNumberFormat="1" applyFont="1" applyFill="1" applyBorder="1" applyAlignment="1" applyProtection="1">
      <alignment horizontal="right"/>
      <protection locked="0"/>
    </xf>
    <xf numFmtId="168" fontId="6" fillId="10" borderId="7" xfId="1" applyNumberFormat="1" applyFont="1" applyFill="1" applyBorder="1" applyAlignment="1" applyProtection="1">
      <alignment horizontal="right"/>
      <protection locked="0"/>
    </xf>
    <xf numFmtId="2" fontId="6" fillId="10" borderId="7" xfId="1" applyNumberFormat="1" applyFont="1" applyFill="1" applyBorder="1" applyAlignment="1">
      <alignment horizontal="right"/>
    </xf>
    <xf numFmtId="9" fontId="6" fillId="10" borderId="8" xfId="12" applyFont="1" applyFill="1" applyBorder="1" applyAlignment="1" applyProtection="1">
      <alignment horizontal="right"/>
      <protection locked="0"/>
    </xf>
    <xf numFmtId="0" fontId="19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justify" vertical="center" wrapText="1"/>
    </xf>
    <xf numFmtId="41" fontId="19" fillId="0" borderId="1" xfId="0" applyNumberFormat="1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 wrapText="1"/>
    </xf>
    <xf numFmtId="49" fontId="19" fillId="7" borderId="1" xfId="0" applyNumberFormat="1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justify" vertical="center" wrapText="1"/>
    </xf>
    <xf numFmtId="41" fontId="19" fillId="7" borderId="1" xfId="0" applyNumberFormat="1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23" fillId="7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vertical="center" wrapText="1"/>
    </xf>
    <xf numFmtId="0" fontId="23" fillId="7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justify" vertical="center" wrapText="1"/>
    </xf>
    <xf numFmtId="41" fontId="19" fillId="0" borderId="1" xfId="0" applyNumberFormat="1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justify" vertical="center" wrapText="1"/>
    </xf>
    <xf numFmtId="0" fontId="6" fillId="0" borderId="0" xfId="1" applyFont="1" applyFill="1" applyAlignment="1">
      <alignment horizontal="center" vertical="center"/>
    </xf>
    <xf numFmtId="4" fontId="6" fillId="0" borderId="0" xfId="1" applyNumberFormat="1" applyFont="1" applyFill="1" applyAlignment="1">
      <alignment horizontal="center" vertical="center"/>
    </xf>
    <xf numFmtId="0" fontId="6" fillId="0" borderId="0" xfId="1" applyFont="1" applyAlignment="1"/>
    <xf numFmtId="44" fontId="6" fillId="0" borderId="0" xfId="13" applyFont="1" applyFill="1" applyAlignment="1">
      <alignment horizontal="center" vertical="center"/>
    </xf>
    <xf numFmtId="44" fontId="6" fillId="0" borderId="0" xfId="1" applyNumberFormat="1" applyFont="1" applyAlignment="1">
      <alignment wrapText="1"/>
    </xf>
    <xf numFmtId="14" fontId="6" fillId="6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6" borderId="1" xfId="1" applyFont="1" applyFill="1" applyBorder="1" applyAlignment="1">
      <alignment wrapText="1"/>
    </xf>
    <xf numFmtId="0" fontId="23" fillId="6" borderId="1" xfId="0" applyFont="1" applyFill="1" applyBorder="1" applyAlignment="1">
      <alignment vertical="center" wrapText="1"/>
    </xf>
    <xf numFmtId="3" fontId="23" fillId="7" borderId="1" xfId="0" applyNumberFormat="1" applyFont="1" applyFill="1" applyBorder="1" applyAlignment="1">
      <alignment horizontal="center" vertical="center" wrapText="1"/>
    </xf>
    <xf numFmtId="3" fontId="19" fillId="0" borderId="1" xfId="0" applyNumberFormat="1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wrapText="1"/>
    </xf>
    <xf numFmtId="41" fontId="19" fillId="7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41" fontId="19" fillId="6" borderId="1" xfId="0" applyNumberFormat="1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vertical="center" wrapText="1"/>
    </xf>
    <xf numFmtId="44" fontId="19" fillId="0" borderId="1" xfId="13" applyFont="1" applyFill="1" applyBorder="1" applyAlignment="1">
      <alignment horizontal="center" vertical="center" wrapText="1"/>
    </xf>
    <xf numFmtId="44" fontId="19" fillId="7" borderId="1" xfId="13" applyFont="1" applyFill="1" applyBorder="1" applyAlignment="1">
      <alignment horizontal="center" vertical="center" wrapText="1"/>
    </xf>
    <xf numFmtId="44" fontId="19" fillId="0" borderId="9" xfId="13" applyFont="1" applyFill="1" applyBorder="1" applyAlignment="1">
      <alignment horizontal="center" vertical="center" wrapText="1"/>
    </xf>
    <xf numFmtId="44" fontId="19" fillId="7" borderId="9" xfId="13" applyFont="1" applyFill="1" applyBorder="1" applyAlignment="1">
      <alignment horizontal="center" vertical="center" wrapText="1"/>
    </xf>
    <xf numFmtId="44" fontId="19" fillId="6" borderId="1" xfId="13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44" fontId="6" fillId="12" borderId="1" xfId="8" applyFont="1" applyFill="1" applyBorder="1" applyAlignment="1" applyProtection="1">
      <alignment horizontal="center" vertical="center" wrapText="1"/>
    </xf>
    <xf numFmtId="44" fontId="19" fillId="0" borderId="1" xfId="8" applyFont="1" applyFill="1" applyBorder="1" applyAlignment="1">
      <alignment horizontal="center" vertical="center" wrapText="1"/>
    </xf>
    <xf numFmtId="44" fontId="19" fillId="7" borderId="1" xfId="8" applyFont="1" applyFill="1" applyBorder="1" applyAlignment="1">
      <alignment horizontal="center" vertical="center" wrapText="1"/>
    </xf>
    <xf numFmtId="44" fontId="19" fillId="0" borderId="9" xfId="8" applyFont="1" applyFill="1" applyBorder="1" applyAlignment="1">
      <alignment horizontal="center" vertical="center" wrapText="1"/>
    </xf>
    <xf numFmtId="44" fontId="19" fillId="7" borderId="9" xfId="8" applyFont="1" applyFill="1" applyBorder="1" applyAlignment="1">
      <alignment horizontal="center" vertical="center" wrapText="1"/>
    </xf>
    <xf numFmtId="44" fontId="19" fillId="6" borderId="1" xfId="8" applyFont="1" applyFill="1" applyBorder="1" applyAlignment="1">
      <alignment horizontal="center" vertical="center" wrapText="1"/>
    </xf>
    <xf numFmtId="14" fontId="6" fillId="12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44" fontId="6" fillId="0" borderId="0" xfId="8" applyFont="1" applyAlignment="1" applyProtection="1">
      <alignment wrapText="1"/>
      <protection locked="0"/>
    </xf>
    <xf numFmtId="3" fontId="6" fillId="15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17" borderId="1" xfId="1" applyNumberFormat="1" applyFont="1" applyFill="1" applyBorder="1" applyAlignment="1" applyProtection="1">
      <alignment horizontal="center" vertical="center" wrapText="1"/>
      <protection locked="0"/>
    </xf>
    <xf numFmtId="14" fontId="28" fillId="18" borderId="1" xfId="1" applyNumberFormat="1" applyFont="1" applyFill="1" applyBorder="1" applyAlignment="1" applyProtection="1">
      <alignment horizontal="center" vertical="center" wrapText="1"/>
      <protection locked="0"/>
    </xf>
    <xf numFmtId="3" fontId="27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6" fillId="5" borderId="1" xfId="0" applyNumberFormat="1" applyFont="1" applyFill="1" applyBorder="1" applyAlignment="1">
      <alignment horizontal="left" vertical="center" wrapText="1"/>
    </xf>
    <xf numFmtId="0" fontId="25" fillId="7" borderId="6" xfId="0" applyFont="1" applyFill="1" applyBorder="1" applyAlignment="1">
      <alignment horizontal="center" vertical="center" wrapText="1"/>
    </xf>
    <xf numFmtId="0" fontId="25" fillId="7" borderId="7" xfId="0" applyFont="1" applyFill="1" applyBorder="1" applyAlignment="1">
      <alignment horizontal="center" vertical="center" wrapText="1"/>
    </xf>
    <xf numFmtId="0" fontId="25" fillId="7" borderId="8" xfId="0" applyFont="1" applyFill="1" applyBorder="1" applyAlignment="1">
      <alignment horizontal="center" vertical="center" wrapText="1"/>
    </xf>
    <xf numFmtId="0" fontId="26" fillId="7" borderId="6" xfId="0" applyFont="1" applyFill="1" applyBorder="1" applyAlignment="1">
      <alignment horizontal="center" vertical="center" wrapText="1"/>
    </xf>
    <xf numFmtId="0" fontId="26" fillId="7" borderId="7" xfId="0" applyFont="1" applyFill="1" applyBorder="1" applyAlignment="1">
      <alignment horizontal="center" vertical="center" wrapText="1"/>
    </xf>
    <xf numFmtId="0" fontId="26" fillId="7" borderId="8" xfId="0" applyFont="1" applyFill="1" applyBorder="1" applyAlignment="1">
      <alignment horizontal="center" vertical="center" wrapText="1"/>
    </xf>
    <xf numFmtId="3" fontId="6" fillId="13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14" borderId="1" xfId="1" applyNumberFormat="1" applyFont="1" applyFill="1" applyBorder="1" applyAlignment="1" applyProtection="1">
      <alignment horizontal="center" vertical="center" wrapText="1"/>
      <protection locked="0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5" fillId="7" borderId="6" xfId="0" applyFont="1" applyFill="1" applyBorder="1" applyAlignment="1">
      <alignment horizontal="center" vertical="center"/>
    </xf>
    <xf numFmtId="0" fontId="25" fillId="7" borderId="7" xfId="0" applyFont="1" applyFill="1" applyBorder="1" applyAlignment="1">
      <alignment horizontal="center" vertical="center"/>
    </xf>
    <xf numFmtId="0" fontId="25" fillId="7" borderId="8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3" fontId="6" fillId="16" borderId="1" xfId="1" applyNumberFormat="1" applyFont="1" applyFill="1" applyBorder="1" applyAlignment="1" applyProtection="1">
      <alignment horizontal="center" vertical="center" wrapText="1"/>
      <protection locked="0"/>
    </xf>
    <xf numFmtId="3" fontId="28" fillId="14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5" borderId="9" xfId="0" applyNumberFormat="1" applyFont="1" applyFill="1" applyBorder="1" applyAlignment="1">
      <alignment horizontal="center" vertical="center" wrapText="1"/>
    </xf>
    <xf numFmtId="0" fontId="6" fillId="5" borderId="13" xfId="0" applyNumberFormat="1" applyFont="1" applyFill="1" applyBorder="1" applyAlignment="1">
      <alignment horizontal="center" vertical="center" wrapText="1"/>
    </xf>
    <xf numFmtId="0" fontId="6" fillId="5" borderId="10" xfId="0" applyNumberFormat="1" applyFont="1" applyFill="1" applyBorder="1" applyAlignment="1">
      <alignment horizontal="center" vertical="center" wrapText="1"/>
    </xf>
    <xf numFmtId="0" fontId="6" fillId="5" borderId="9" xfId="0" applyNumberFormat="1" applyFont="1" applyFill="1" applyBorder="1" applyAlignment="1">
      <alignment horizontal="center" vertical="center"/>
    </xf>
    <xf numFmtId="0" fontId="6" fillId="5" borderId="13" xfId="0" applyNumberFormat="1" applyFont="1" applyFill="1" applyBorder="1" applyAlignment="1">
      <alignment horizontal="center" vertical="center"/>
    </xf>
    <xf numFmtId="0" fontId="6" fillId="5" borderId="10" xfId="0" applyNumberFormat="1" applyFont="1" applyFill="1" applyBorder="1" applyAlignment="1">
      <alignment horizontal="center" vertical="center"/>
    </xf>
    <xf numFmtId="0" fontId="6" fillId="10" borderId="11" xfId="1" applyFont="1" applyFill="1" applyBorder="1" applyAlignment="1" applyProtection="1">
      <alignment horizontal="left"/>
      <protection locked="0"/>
    </xf>
    <xf numFmtId="0" fontId="6" fillId="10" borderId="12" xfId="1" applyFont="1" applyFill="1" applyBorder="1" applyAlignment="1" applyProtection="1">
      <alignment horizontal="left"/>
      <protection locked="0"/>
    </xf>
    <xf numFmtId="0" fontId="6" fillId="10" borderId="18" xfId="1" applyFont="1" applyFill="1" applyBorder="1" applyAlignment="1" applyProtection="1">
      <alignment horizontal="left"/>
      <protection locked="0"/>
    </xf>
    <xf numFmtId="0" fontId="6" fillId="10" borderId="14" xfId="1" applyFont="1" applyFill="1" applyBorder="1" applyAlignment="1">
      <alignment horizontal="left" vertical="center" wrapText="1"/>
    </xf>
    <xf numFmtId="0" fontId="6" fillId="10" borderId="19" xfId="1" applyFont="1" applyFill="1" applyBorder="1" applyAlignment="1">
      <alignment horizontal="left" vertical="center" wrapText="1"/>
    </xf>
    <xf numFmtId="0" fontId="6" fillId="10" borderId="15" xfId="1" applyFont="1" applyFill="1" applyBorder="1" applyAlignment="1">
      <alignment horizontal="left" vertical="center" wrapText="1"/>
    </xf>
    <xf numFmtId="0" fontId="6" fillId="10" borderId="16" xfId="1" applyFont="1" applyFill="1" applyBorder="1" applyAlignment="1">
      <alignment horizontal="left" vertical="center" wrapText="1"/>
    </xf>
    <xf numFmtId="0" fontId="6" fillId="10" borderId="0" xfId="1" applyFont="1" applyFill="1" applyBorder="1" applyAlignment="1">
      <alignment horizontal="left" vertical="center" wrapText="1"/>
    </xf>
    <xf numFmtId="0" fontId="6" fillId="10" borderId="17" xfId="1" applyFont="1" applyFill="1" applyBorder="1" applyAlignment="1">
      <alignment horizontal="left" vertical="center" wrapText="1"/>
    </xf>
    <xf numFmtId="44" fontId="6" fillId="10" borderId="14" xfId="13" applyFont="1" applyFill="1" applyBorder="1" applyAlignment="1" applyProtection="1">
      <alignment horizontal="left"/>
      <protection locked="0"/>
    </xf>
    <xf numFmtId="44" fontId="6" fillId="10" borderId="19" xfId="13" applyFont="1" applyFill="1" applyBorder="1" applyAlignment="1" applyProtection="1">
      <alignment horizontal="left"/>
      <protection locked="0"/>
    </xf>
    <xf numFmtId="44" fontId="6" fillId="10" borderId="15" xfId="13" applyFont="1" applyFill="1" applyBorder="1" applyAlignment="1" applyProtection="1">
      <alignment horizontal="left"/>
      <protection locked="0"/>
    </xf>
    <xf numFmtId="44" fontId="6" fillId="10" borderId="16" xfId="13" applyFont="1" applyFill="1" applyBorder="1" applyAlignment="1" applyProtection="1">
      <alignment horizontal="left"/>
      <protection locked="0"/>
    </xf>
    <xf numFmtId="44" fontId="6" fillId="10" borderId="0" xfId="13" applyFont="1" applyFill="1" applyBorder="1" applyAlignment="1" applyProtection="1">
      <alignment horizontal="left"/>
      <protection locked="0"/>
    </xf>
    <xf numFmtId="44" fontId="6" fillId="10" borderId="17" xfId="13" applyFont="1" applyFill="1" applyBorder="1" applyAlignment="1" applyProtection="1">
      <alignment horizontal="left"/>
      <protection locked="0"/>
    </xf>
    <xf numFmtId="44" fontId="6" fillId="10" borderId="11" xfId="13" applyFont="1" applyFill="1" applyBorder="1" applyAlignment="1" applyProtection="1">
      <alignment horizontal="left"/>
      <protection locked="0"/>
    </xf>
    <xf numFmtId="44" fontId="6" fillId="10" borderId="12" xfId="13" applyFont="1" applyFill="1" applyBorder="1" applyAlignment="1" applyProtection="1">
      <alignment horizontal="left"/>
      <protection locked="0"/>
    </xf>
    <xf numFmtId="44" fontId="6" fillId="10" borderId="18" xfId="13" applyFont="1" applyFill="1" applyBorder="1" applyAlignment="1" applyProtection="1">
      <alignment horizontal="left"/>
      <protection locked="0"/>
    </xf>
    <xf numFmtId="0" fontId="1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justify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</cellXfs>
  <cellStyles count="20">
    <cellStyle name="Moeda" xfId="13" builtinId="4"/>
    <cellStyle name="Moeda 2" xfId="5"/>
    <cellStyle name="Moeda 2 2" xfId="9"/>
    <cellStyle name="Moeda 3" xfId="8"/>
    <cellStyle name="Moeda 3 2" xfId="17"/>
    <cellStyle name="Moeda 4" xfId="14"/>
    <cellStyle name="Normal" xfId="0" builtinId="0"/>
    <cellStyle name="Normal 2" xfId="1"/>
    <cellStyle name="Porcentagem 2" xfId="12"/>
    <cellStyle name="Separador de milhares 2" xfId="2"/>
    <cellStyle name="Separador de milhares 2 2" xfId="7"/>
    <cellStyle name="Separador de milhares 2 2 2" xfId="11"/>
    <cellStyle name="Separador de milhares 2 2 2 2" xfId="19"/>
    <cellStyle name="Separador de milhares 2 2 3" xfId="16"/>
    <cellStyle name="Separador de milhares 2 3" xfId="6"/>
    <cellStyle name="Separador de milhares 2 3 2" xfId="10"/>
    <cellStyle name="Separador de milhares 2 3 2 2" xfId="18"/>
    <cellStyle name="Separador de milhares 2 3 3" xfId="15"/>
    <cellStyle name="Separador de milhares 3" xfId="3"/>
    <cellStyle name="Título 5" xfId="4"/>
  </cellStyles>
  <dxfs count="354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[0]!Mudar1" textlink="">
      <xdr:nvSpPr>
        <xdr:cNvPr id="26625" name="Retângulo de cantos arredondados 1"/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0"/>
  <dimension ref="A1:AK211"/>
  <sheetViews>
    <sheetView topLeftCell="B195" zoomScale="50" zoomScaleNormal="50" workbookViewId="0">
      <selection activeCell="L6" sqref="L6"/>
    </sheetView>
  </sheetViews>
  <sheetFormatPr defaultColWidth="9.7109375" defaultRowHeight="30" customHeight="1" x14ac:dyDescent="0.25"/>
  <cols>
    <col min="1" max="1" width="6.7109375" style="1" customWidth="1"/>
    <col min="2" max="2" width="30.28515625" style="1" customWidth="1"/>
    <col min="3" max="3" width="7.7109375" style="1" customWidth="1"/>
    <col min="4" max="4" width="8.85546875" style="1" customWidth="1"/>
    <col min="5" max="5" width="16.28515625" style="1" customWidth="1"/>
    <col min="6" max="6" width="18.140625" style="26" customWidth="1"/>
    <col min="7" max="7" width="56" style="1" customWidth="1"/>
    <col min="8" max="8" width="9.85546875" style="1" bestFit="1" customWidth="1"/>
    <col min="9" max="9" width="16.7109375" style="1" customWidth="1"/>
    <col min="10" max="10" width="12.7109375" style="38" bestFit="1" customWidth="1"/>
    <col min="11" max="11" width="12" style="19" customWidth="1"/>
    <col min="12" max="12" width="13.28515625" style="27" customWidth="1"/>
    <col min="13" max="13" width="12.5703125" style="17" customWidth="1"/>
    <col min="14" max="14" width="12.28515625" style="18" customWidth="1"/>
    <col min="15" max="15" width="12.7109375" style="18" customWidth="1"/>
    <col min="16" max="25" width="14.7109375" style="18" customWidth="1"/>
    <col min="26" max="37" width="14.7109375" style="15" customWidth="1"/>
    <col min="38" max="16384" width="9.7109375" style="15"/>
  </cols>
  <sheetData>
    <row r="1" spans="1:37" ht="30" customHeight="1" x14ac:dyDescent="0.25">
      <c r="A1" s="108" t="s">
        <v>406</v>
      </c>
      <c r="B1" s="108"/>
      <c r="C1" s="108"/>
      <c r="D1" s="108"/>
      <c r="E1" s="108"/>
      <c r="F1" s="108"/>
      <c r="G1" s="108" t="s">
        <v>26</v>
      </c>
      <c r="H1" s="108"/>
      <c r="I1" s="108"/>
      <c r="J1" s="108"/>
      <c r="K1" s="108" t="s">
        <v>407</v>
      </c>
      <c r="L1" s="108"/>
      <c r="M1" s="108"/>
      <c r="N1" s="116" t="s">
        <v>587</v>
      </c>
      <c r="O1" s="116" t="s">
        <v>588</v>
      </c>
      <c r="P1" s="116" t="s">
        <v>589</v>
      </c>
      <c r="Q1" s="116" t="s">
        <v>590</v>
      </c>
      <c r="R1" s="116" t="s">
        <v>591</v>
      </c>
      <c r="S1" s="116" t="s">
        <v>592</v>
      </c>
      <c r="T1" s="115" t="s">
        <v>409</v>
      </c>
      <c r="U1" s="115" t="s">
        <v>409</v>
      </c>
      <c r="V1" s="115" t="s">
        <v>409</v>
      </c>
      <c r="W1" s="115" t="s">
        <v>409</v>
      </c>
      <c r="X1" s="115" t="s">
        <v>409</v>
      </c>
      <c r="Y1" s="115" t="s">
        <v>409</v>
      </c>
      <c r="Z1" s="115" t="s">
        <v>409</v>
      </c>
      <c r="AA1" s="115" t="s">
        <v>409</v>
      </c>
      <c r="AB1" s="115" t="s">
        <v>409</v>
      </c>
      <c r="AC1" s="115" t="s">
        <v>409</v>
      </c>
      <c r="AD1" s="115" t="s">
        <v>409</v>
      </c>
      <c r="AE1" s="115" t="s">
        <v>409</v>
      </c>
      <c r="AF1" s="115" t="s">
        <v>409</v>
      </c>
      <c r="AG1" s="115" t="s">
        <v>409</v>
      </c>
      <c r="AH1" s="115" t="s">
        <v>409</v>
      </c>
      <c r="AI1" s="115" t="s">
        <v>409</v>
      </c>
      <c r="AJ1" s="115" t="s">
        <v>409</v>
      </c>
      <c r="AK1" s="115" t="s">
        <v>409</v>
      </c>
    </row>
    <row r="2" spans="1:37" ht="30" customHeight="1" x14ac:dyDescent="0.25">
      <c r="A2" s="108" t="s">
        <v>310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16"/>
      <c r="O2" s="116"/>
      <c r="P2" s="116"/>
      <c r="Q2" s="116"/>
      <c r="R2" s="116"/>
      <c r="S2" s="116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</row>
    <row r="3" spans="1:37" s="16" customFormat="1" ht="30" customHeight="1" x14ac:dyDescent="0.2">
      <c r="A3" s="31" t="s">
        <v>1</v>
      </c>
      <c r="B3" s="39" t="s">
        <v>311</v>
      </c>
      <c r="C3" s="31" t="s">
        <v>312</v>
      </c>
      <c r="D3" s="31" t="s">
        <v>313</v>
      </c>
      <c r="E3" s="31" t="s">
        <v>46</v>
      </c>
      <c r="F3" s="30" t="s">
        <v>578</v>
      </c>
      <c r="G3" s="32" t="s">
        <v>314</v>
      </c>
      <c r="H3" s="32" t="s">
        <v>315</v>
      </c>
      <c r="I3" s="32" t="s">
        <v>38</v>
      </c>
      <c r="J3" s="37" t="s">
        <v>2</v>
      </c>
      <c r="K3" s="33" t="s">
        <v>24</v>
      </c>
      <c r="L3" s="34" t="s">
        <v>0</v>
      </c>
      <c r="M3" s="31" t="s">
        <v>3</v>
      </c>
      <c r="N3" s="100">
        <v>43532</v>
      </c>
      <c r="O3" s="100">
        <v>43532</v>
      </c>
      <c r="P3" s="100">
        <v>43532</v>
      </c>
      <c r="Q3" s="100">
        <v>43532</v>
      </c>
      <c r="R3" s="100">
        <v>43535</v>
      </c>
      <c r="S3" s="100">
        <v>43606</v>
      </c>
      <c r="T3" s="73" t="s">
        <v>408</v>
      </c>
      <c r="U3" s="73" t="s">
        <v>408</v>
      </c>
      <c r="V3" s="73" t="s">
        <v>408</v>
      </c>
      <c r="W3" s="73" t="s">
        <v>408</v>
      </c>
      <c r="X3" s="73" t="s">
        <v>408</v>
      </c>
      <c r="Y3" s="73" t="s">
        <v>408</v>
      </c>
      <c r="Z3" s="73" t="s">
        <v>408</v>
      </c>
      <c r="AA3" s="73" t="s">
        <v>408</v>
      </c>
      <c r="AB3" s="73" t="s">
        <v>408</v>
      </c>
      <c r="AC3" s="73" t="s">
        <v>408</v>
      </c>
      <c r="AD3" s="73" t="s">
        <v>408</v>
      </c>
      <c r="AE3" s="73" t="s">
        <v>408</v>
      </c>
      <c r="AF3" s="73" t="s">
        <v>408</v>
      </c>
      <c r="AG3" s="73" t="s">
        <v>408</v>
      </c>
      <c r="AH3" s="73" t="s">
        <v>408</v>
      </c>
      <c r="AI3" s="73" t="s">
        <v>408</v>
      </c>
      <c r="AJ3" s="73" t="s">
        <v>408</v>
      </c>
      <c r="AK3" s="73" t="s">
        <v>408</v>
      </c>
    </row>
    <row r="4" spans="1:37" ht="39.950000000000003" customHeight="1" x14ac:dyDescent="0.25">
      <c r="A4" s="117">
        <v>1</v>
      </c>
      <c r="B4" s="120" t="s">
        <v>410</v>
      </c>
      <c r="C4" s="47">
        <v>1</v>
      </c>
      <c r="D4" s="48" t="s">
        <v>316</v>
      </c>
      <c r="E4" s="47" t="s">
        <v>47</v>
      </c>
      <c r="F4" s="47" t="s">
        <v>411</v>
      </c>
      <c r="G4" s="49" t="s">
        <v>48</v>
      </c>
      <c r="H4" s="47" t="s">
        <v>25</v>
      </c>
      <c r="I4" s="50" t="s">
        <v>27</v>
      </c>
      <c r="J4" s="88">
        <v>11.94</v>
      </c>
      <c r="K4" s="35">
        <v>15</v>
      </c>
      <c r="L4" s="24">
        <f>K4-(SUM(N4:AG4))</f>
        <v>0</v>
      </c>
      <c r="M4" s="25" t="str">
        <f>IF(L4&lt;0,"ATENÇÃO","OK")</f>
        <v>OK</v>
      </c>
      <c r="N4" s="74"/>
      <c r="O4" s="74"/>
      <c r="P4" s="74"/>
      <c r="Q4" s="74"/>
      <c r="R4" s="74">
        <v>15</v>
      </c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5"/>
      <c r="AI4" s="75"/>
      <c r="AJ4" s="75"/>
      <c r="AK4" s="75"/>
    </row>
    <row r="5" spans="1:37" ht="39.950000000000003" customHeight="1" x14ac:dyDescent="0.25">
      <c r="A5" s="118"/>
      <c r="B5" s="121"/>
      <c r="C5" s="47">
        <v>2</v>
      </c>
      <c r="D5" s="48" t="s">
        <v>318</v>
      </c>
      <c r="E5" s="47" t="s">
        <v>53</v>
      </c>
      <c r="F5" s="47" t="s">
        <v>412</v>
      </c>
      <c r="G5" s="49" t="s">
        <v>413</v>
      </c>
      <c r="H5" s="47" t="s">
        <v>28</v>
      </c>
      <c r="I5" s="50" t="s">
        <v>27</v>
      </c>
      <c r="J5" s="88">
        <v>1.96</v>
      </c>
      <c r="K5" s="35">
        <v>20</v>
      </c>
      <c r="L5" s="24">
        <f t="shared" ref="L5:L68" si="0">K5-(SUM(N5:AG5))</f>
        <v>5</v>
      </c>
      <c r="M5" s="25" t="str">
        <f t="shared" ref="M5:M68" si="1">IF(L5&lt;0,"ATENÇÃO","OK")</f>
        <v>OK</v>
      </c>
      <c r="N5" s="74"/>
      <c r="O5" s="74"/>
      <c r="P5" s="74"/>
      <c r="Q5" s="74"/>
      <c r="R5" s="74"/>
      <c r="S5" s="74">
        <v>15</v>
      </c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5"/>
      <c r="AI5" s="75"/>
      <c r="AJ5" s="75"/>
      <c r="AK5" s="75"/>
    </row>
    <row r="6" spans="1:37" ht="39.950000000000003" customHeight="1" x14ac:dyDescent="0.25">
      <c r="A6" s="118"/>
      <c r="B6" s="121"/>
      <c r="C6" s="47">
        <v>3</v>
      </c>
      <c r="D6" s="48" t="s">
        <v>317</v>
      </c>
      <c r="E6" s="47" t="s">
        <v>49</v>
      </c>
      <c r="F6" s="47" t="s">
        <v>414</v>
      </c>
      <c r="G6" s="49" t="s">
        <v>50</v>
      </c>
      <c r="H6" s="47" t="s">
        <v>25</v>
      </c>
      <c r="I6" s="50" t="s">
        <v>27</v>
      </c>
      <c r="J6" s="88">
        <v>2.69</v>
      </c>
      <c r="K6" s="35">
        <v>15</v>
      </c>
      <c r="L6" s="24">
        <f t="shared" si="0"/>
        <v>15</v>
      </c>
      <c r="M6" s="25" t="str">
        <f t="shared" si="1"/>
        <v>OK</v>
      </c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5"/>
      <c r="AI6" s="75"/>
      <c r="AJ6" s="75"/>
      <c r="AK6" s="75"/>
    </row>
    <row r="7" spans="1:37" ht="39.950000000000003" customHeight="1" x14ac:dyDescent="0.25">
      <c r="A7" s="118"/>
      <c r="B7" s="121"/>
      <c r="C7" s="47">
        <v>4</v>
      </c>
      <c r="D7" s="48" t="s">
        <v>317</v>
      </c>
      <c r="E7" s="47" t="s">
        <v>51</v>
      </c>
      <c r="F7" s="47" t="s">
        <v>415</v>
      </c>
      <c r="G7" s="49" t="s">
        <v>52</v>
      </c>
      <c r="H7" s="47" t="s">
        <v>25</v>
      </c>
      <c r="I7" s="50" t="s">
        <v>27</v>
      </c>
      <c r="J7" s="88">
        <v>2.77</v>
      </c>
      <c r="K7" s="35"/>
      <c r="L7" s="24">
        <f t="shared" si="0"/>
        <v>0</v>
      </c>
      <c r="M7" s="25" t="str">
        <f t="shared" si="1"/>
        <v>OK</v>
      </c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5"/>
      <c r="AI7" s="75"/>
      <c r="AJ7" s="75"/>
      <c r="AK7" s="75"/>
    </row>
    <row r="8" spans="1:37" ht="39.950000000000003" customHeight="1" x14ac:dyDescent="0.25">
      <c r="A8" s="118"/>
      <c r="B8" s="121"/>
      <c r="C8" s="47">
        <v>5</v>
      </c>
      <c r="D8" s="48" t="s">
        <v>317</v>
      </c>
      <c r="E8" s="47" t="s">
        <v>64</v>
      </c>
      <c r="F8" s="47" t="s">
        <v>416</v>
      </c>
      <c r="G8" s="49" t="s">
        <v>417</v>
      </c>
      <c r="H8" s="47" t="s">
        <v>25</v>
      </c>
      <c r="I8" s="50" t="s">
        <v>27</v>
      </c>
      <c r="J8" s="88">
        <v>0.77</v>
      </c>
      <c r="K8" s="35">
        <v>48</v>
      </c>
      <c r="L8" s="24">
        <f t="shared" si="0"/>
        <v>0</v>
      </c>
      <c r="M8" s="25" t="str">
        <f t="shared" si="1"/>
        <v>OK</v>
      </c>
      <c r="N8" s="74"/>
      <c r="O8" s="74"/>
      <c r="P8" s="74"/>
      <c r="Q8" s="74"/>
      <c r="R8" s="74">
        <v>36</v>
      </c>
      <c r="S8" s="74">
        <v>12</v>
      </c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5"/>
      <c r="AI8" s="75"/>
      <c r="AJ8" s="75"/>
      <c r="AK8" s="75"/>
    </row>
    <row r="9" spans="1:37" ht="39.950000000000003" customHeight="1" x14ac:dyDescent="0.25">
      <c r="A9" s="118"/>
      <c r="B9" s="121"/>
      <c r="C9" s="47">
        <v>6</v>
      </c>
      <c r="D9" s="48" t="s">
        <v>318</v>
      </c>
      <c r="E9" s="47" t="s">
        <v>67</v>
      </c>
      <c r="F9" s="47" t="s">
        <v>418</v>
      </c>
      <c r="G9" s="49" t="s">
        <v>68</v>
      </c>
      <c r="H9" s="47" t="s">
        <v>25</v>
      </c>
      <c r="I9" s="50" t="s">
        <v>27</v>
      </c>
      <c r="J9" s="88">
        <v>7.23</v>
      </c>
      <c r="K9" s="35">
        <v>10</v>
      </c>
      <c r="L9" s="24">
        <f t="shared" si="0"/>
        <v>5</v>
      </c>
      <c r="M9" s="25" t="str">
        <f t="shared" si="1"/>
        <v>OK</v>
      </c>
      <c r="N9" s="74"/>
      <c r="O9" s="74"/>
      <c r="P9" s="74"/>
      <c r="Q9" s="74"/>
      <c r="R9" s="74">
        <v>5</v>
      </c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5"/>
      <c r="AI9" s="75"/>
      <c r="AJ9" s="75"/>
      <c r="AK9" s="75"/>
    </row>
    <row r="10" spans="1:37" ht="39.950000000000003" customHeight="1" x14ac:dyDescent="0.25">
      <c r="A10" s="118"/>
      <c r="B10" s="121"/>
      <c r="C10" s="47">
        <v>7</v>
      </c>
      <c r="D10" s="48" t="s">
        <v>318</v>
      </c>
      <c r="E10" s="47" t="s">
        <v>69</v>
      </c>
      <c r="F10" s="47" t="s">
        <v>418</v>
      </c>
      <c r="G10" s="49" t="s">
        <v>70</v>
      </c>
      <c r="H10" s="47" t="s">
        <v>25</v>
      </c>
      <c r="I10" s="50" t="s">
        <v>27</v>
      </c>
      <c r="J10" s="88">
        <v>18.79</v>
      </c>
      <c r="K10" s="35">
        <v>10</v>
      </c>
      <c r="L10" s="24">
        <f t="shared" si="0"/>
        <v>5</v>
      </c>
      <c r="M10" s="25" t="str">
        <f t="shared" si="1"/>
        <v>OK</v>
      </c>
      <c r="N10" s="74"/>
      <c r="O10" s="74"/>
      <c r="P10" s="74"/>
      <c r="Q10" s="74"/>
      <c r="R10" s="74">
        <v>5</v>
      </c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5"/>
      <c r="AI10" s="75"/>
      <c r="AJ10" s="75"/>
      <c r="AK10" s="75"/>
    </row>
    <row r="11" spans="1:37" ht="39.950000000000003" customHeight="1" x14ac:dyDescent="0.25">
      <c r="A11" s="119"/>
      <c r="B11" s="122"/>
      <c r="C11" s="47">
        <v>8</v>
      </c>
      <c r="D11" s="48" t="s">
        <v>318</v>
      </c>
      <c r="E11" s="47" t="s">
        <v>71</v>
      </c>
      <c r="F11" s="47" t="s">
        <v>418</v>
      </c>
      <c r="G11" s="49" t="s">
        <v>72</v>
      </c>
      <c r="H11" s="47" t="s">
        <v>25</v>
      </c>
      <c r="I11" s="50" t="s">
        <v>27</v>
      </c>
      <c r="J11" s="88">
        <v>30</v>
      </c>
      <c r="K11" s="35">
        <v>10</v>
      </c>
      <c r="L11" s="24">
        <f t="shared" si="0"/>
        <v>5</v>
      </c>
      <c r="M11" s="25" t="str">
        <f t="shared" si="1"/>
        <v>OK</v>
      </c>
      <c r="N11" s="74"/>
      <c r="O11" s="74"/>
      <c r="P11" s="74"/>
      <c r="Q11" s="74"/>
      <c r="R11" s="74">
        <v>5</v>
      </c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5"/>
      <c r="AI11" s="75"/>
      <c r="AJ11" s="75"/>
      <c r="AK11" s="75"/>
    </row>
    <row r="12" spans="1:37" ht="39.950000000000003" customHeight="1" x14ac:dyDescent="0.25">
      <c r="A12" s="109">
        <v>2</v>
      </c>
      <c r="B12" s="112" t="s">
        <v>410</v>
      </c>
      <c r="C12" s="51">
        <v>9</v>
      </c>
      <c r="D12" s="52" t="s">
        <v>320</v>
      </c>
      <c r="E12" s="51" t="s">
        <v>60</v>
      </c>
      <c r="F12" s="51" t="s">
        <v>419</v>
      </c>
      <c r="G12" s="53" t="s">
        <v>321</v>
      </c>
      <c r="H12" s="51" t="s">
        <v>34</v>
      </c>
      <c r="I12" s="54" t="s">
        <v>61</v>
      </c>
      <c r="J12" s="89">
        <v>6.67</v>
      </c>
      <c r="K12" s="35">
        <v>20</v>
      </c>
      <c r="L12" s="24">
        <f t="shared" si="0"/>
        <v>0</v>
      </c>
      <c r="M12" s="25" t="str">
        <f t="shared" si="1"/>
        <v>OK</v>
      </c>
      <c r="N12" s="74"/>
      <c r="O12" s="74"/>
      <c r="P12" s="74"/>
      <c r="Q12" s="74"/>
      <c r="R12" s="74">
        <v>20</v>
      </c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5"/>
      <c r="AI12" s="75"/>
      <c r="AJ12" s="75"/>
      <c r="AK12" s="75"/>
    </row>
    <row r="13" spans="1:37" ht="39.950000000000003" customHeight="1" x14ac:dyDescent="0.25">
      <c r="A13" s="110"/>
      <c r="B13" s="113"/>
      <c r="C13" s="51">
        <v>10</v>
      </c>
      <c r="D13" s="52" t="s">
        <v>316</v>
      </c>
      <c r="E13" s="51" t="s">
        <v>74</v>
      </c>
      <c r="F13" s="51" t="s">
        <v>420</v>
      </c>
      <c r="G13" s="53" t="s">
        <v>421</v>
      </c>
      <c r="H13" s="51" t="s">
        <v>37</v>
      </c>
      <c r="I13" s="54" t="s">
        <v>27</v>
      </c>
      <c r="J13" s="89">
        <v>2.27</v>
      </c>
      <c r="K13" s="35">
        <v>192</v>
      </c>
      <c r="L13" s="24">
        <f t="shared" si="0"/>
        <v>0</v>
      </c>
      <c r="M13" s="25" t="str">
        <f t="shared" si="1"/>
        <v>OK</v>
      </c>
      <c r="N13" s="74"/>
      <c r="O13" s="74"/>
      <c r="P13" s="74"/>
      <c r="Q13" s="74"/>
      <c r="R13" s="74">
        <v>192</v>
      </c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5"/>
      <c r="AI13" s="75"/>
      <c r="AJ13" s="75"/>
      <c r="AK13" s="75"/>
    </row>
    <row r="14" spans="1:37" ht="39.950000000000003" customHeight="1" x14ac:dyDescent="0.25">
      <c r="A14" s="110"/>
      <c r="B14" s="113"/>
      <c r="C14" s="51">
        <v>11</v>
      </c>
      <c r="D14" s="52" t="s">
        <v>316</v>
      </c>
      <c r="E14" s="51" t="s">
        <v>73</v>
      </c>
      <c r="F14" s="51" t="s">
        <v>422</v>
      </c>
      <c r="G14" s="53" t="s">
        <v>423</v>
      </c>
      <c r="H14" s="51" t="s">
        <v>37</v>
      </c>
      <c r="I14" s="54" t="s">
        <v>27</v>
      </c>
      <c r="J14" s="89">
        <v>4.79</v>
      </c>
      <c r="K14" s="35">
        <v>240</v>
      </c>
      <c r="L14" s="24">
        <f t="shared" si="0"/>
        <v>120</v>
      </c>
      <c r="M14" s="25" t="str">
        <f t="shared" si="1"/>
        <v>OK</v>
      </c>
      <c r="N14" s="74"/>
      <c r="O14" s="74"/>
      <c r="P14" s="74"/>
      <c r="Q14" s="74"/>
      <c r="R14" s="74">
        <v>120</v>
      </c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5"/>
      <c r="AI14" s="75"/>
      <c r="AJ14" s="75"/>
      <c r="AK14" s="75"/>
    </row>
    <row r="15" spans="1:37" ht="39.950000000000003" customHeight="1" x14ac:dyDescent="0.25">
      <c r="A15" s="110"/>
      <c r="B15" s="113"/>
      <c r="C15" s="51">
        <v>12</v>
      </c>
      <c r="D15" s="52" t="s">
        <v>316</v>
      </c>
      <c r="E15" s="51" t="s">
        <v>76</v>
      </c>
      <c r="F15" s="51" t="s">
        <v>424</v>
      </c>
      <c r="G15" s="53" t="s">
        <v>77</v>
      </c>
      <c r="H15" s="51" t="s">
        <v>25</v>
      </c>
      <c r="I15" s="54" t="s">
        <v>27</v>
      </c>
      <c r="J15" s="89">
        <v>24.44</v>
      </c>
      <c r="K15" s="35">
        <v>5</v>
      </c>
      <c r="L15" s="24">
        <f t="shared" si="0"/>
        <v>5</v>
      </c>
      <c r="M15" s="25" t="str">
        <f t="shared" si="1"/>
        <v>OK</v>
      </c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5"/>
      <c r="AI15" s="75"/>
      <c r="AJ15" s="75"/>
      <c r="AK15" s="75"/>
    </row>
    <row r="16" spans="1:37" ht="39.950000000000003" customHeight="1" x14ac:dyDescent="0.25">
      <c r="A16" s="110"/>
      <c r="B16" s="113"/>
      <c r="C16" s="51">
        <v>13</v>
      </c>
      <c r="D16" s="52" t="s">
        <v>322</v>
      </c>
      <c r="E16" s="51" t="s">
        <v>75</v>
      </c>
      <c r="F16" s="51" t="s">
        <v>425</v>
      </c>
      <c r="G16" s="53" t="s">
        <v>426</v>
      </c>
      <c r="H16" s="51" t="s">
        <v>25</v>
      </c>
      <c r="I16" s="54" t="s">
        <v>27</v>
      </c>
      <c r="J16" s="89">
        <v>23.55</v>
      </c>
      <c r="K16" s="35">
        <v>48</v>
      </c>
      <c r="L16" s="24">
        <f t="shared" si="0"/>
        <v>36</v>
      </c>
      <c r="M16" s="25" t="str">
        <f t="shared" si="1"/>
        <v>OK</v>
      </c>
      <c r="N16" s="74"/>
      <c r="O16" s="74"/>
      <c r="P16" s="74"/>
      <c r="Q16" s="74"/>
      <c r="R16" s="74">
        <v>12</v>
      </c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5"/>
      <c r="AI16" s="75"/>
      <c r="AJ16" s="75"/>
      <c r="AK16" s="75"/>
    </row>
    <row r="17" spans="1:37" ht="39.950000000000003" customHeight="1" x14ac:dyDescent="0.25">
      <c r="A17" s="110"/>
      <c r="B17" s="113"/>
      <c r="C17" s="51">
        <v>14</v>
      </c>
      <c r="D17" s="52" t="s">
        <v>322</v>
      </c>
      <c r="E17" s="51" t="s">
        <v>75</v>
      </c>
      <c r="F17" s="51" t="s">
        <v>427</v>
      </c>
      <c r="G17" s="53" t="s">
        <v>428</v>
      </c>
      <c r="H17" s="51" t="s">
        <v>25</v>
      </c>
      <c r="I17" s="54" t="s">
        <v>27</v>
      </c>
      <c r="J17" s="89">
        <v>25.7</v>
      </c>
      <c r="K17" s="35">
        <v>16</v>
      </c>
      <c r="L17" s="24">
        <f t="shared" si="0"/>
        <v>10</v>
      </c>
      <c r="M17" s="25" t="str">
        <f t="shared" si="1"/>
        <v>OK</v>
      </c>
      <c r="N17" s="74"/>
      <c r="O17" s="74"/>
      <c r="P17" s="74"/>
      <c r="Q17" s="74"/>
      <c r="R17" s="74">
        <v>6</v>
      </c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5"/>
      <c r="AI17" s="75"/>
      <c r="AJ17" s="75"/>
      <c r="AK17" s="75"/>
    </row>
    <row r="18" spans="1:37" ht="39.950000000000003" customHeight="1" x14ac:dyDescent="0.25">
      <c r="A18" s="110"/>
      <c r="B18" s="113"/>
      <c r="C18" s="51">
        <v>15</v>
      </c>
      <c r="D18" s="52" t="s">
        <v>318</v>
      </c>
      <c r="E18" s="51" t="s">
        <v>59</v>
      </c>
      <c r="F18" s="51" t="s">
        <v>416</v>
      </c>
      <c r="G18" s="55" t="s">
        <v>387</v>
      </c>
      <c r="H18" s="51" t="s">
        <v>25</v>
      </c>
      <c r="I18" s="54" t="s">
        <v>27</v>
      </c>
      <c r="J18" s="89">
        <v>1.1599999999999999</v>
      </c>
      <c r="K18" s="35">
        <v>60</v>
      </c>
      <c r="L18" s="24">
        <f t="shared" si="0"/>
        <v>45</v>
      </c>
      <c r="M18" s="25" t="str">
        <f t="shared" si="1"/>
        <v>OK</v>
      </c>
      <c r="N18" s="74"/>
      <c r="O18" s="74"/>
      <c r="P18" s="74"/>
      <c r="Q18" s="74"/>
      <c r="R18" s="74"/>
      <c r="S18" s="74">
        <v>15</v>
      </c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5"/>
      <c r="AI18" s="75"/>
      <c r="AJ18" s="75"/>
      <c r="AK18" s="75"/>
    </row>
    <row r="19" spans="1:37" ht="39.950000000000003" customHeight="1" x14ac:dyDescent="0.25">
      <c r="A19" s="110"/>
      <c r="B19" s="113"/>
      <c r="C19" s="51">
        <v>16</v>
      </c>
      <c r="D19" s="52" t="s">
        <v>317</v>
      </c>
      <c r="E19" s="51" t="s">
        <v>78</v>
      </c>
      <c r="F19" s="51" t="s">
        <v>411</v>
      </c>
      <c r="G19" s="53" t="s">
        <v>429</v>
      </c>
      <c r="H19" s="51" t="s">
        <v>25</v>
      </c>
      <c r="I19" s="54" t="s">
        <v>27</v>
      </c>
      <c r="J19" s="89">
        <v>9.77</v>
      </c>
      <c r="K19" s="35">
        <v>10</v>
      </c>
      <c r="L19" s="24">
        <f t="shared" si="0"/>
        <v>10</v>
      </c>
      <c r="M19" s="25" t="str">
        <f t="shared" si="1"/>
        <v>OK</v>
      </c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5"/>
      <c r="AI19" s="75"/>
      <c r="AJ19" s="75"/>
      <c r="AK19" s="75"/>
    </row>
    <row r="20" spans="1:37" ht="39.950000000000003" customHeight="1" x14ac:dyDescent="0.25">
      <c r="A20" s="110"/>
      <c r="B20" s="113"/>
      <c r="C20" s="51">
        <v>17</v>
      </c>
      <c r="D20" s="52" t="s">
        <v>317</v>
      </c>
      <c r="E20" s="51" t="s">
        <v>79</v>
      </c>
      <c r="F20" s="51" t="s">
        <v>411</v>
      </c>
      <c r="G20" s="53" t="s">
        <v>80</v>
      </c>
      <c r="H20" s="51" t="s">
        <v>25</v>
      </c>
      <c r="I20" s="54" t="s">
        <v>27</v>
      </c>
      <c r="J20" s="89">
        <v>2.1800000000000002</v>
      </c>
      <c r="K20" s="35">
        <v>20</v>
      </c>
      <c r="L20" s="24">
        <f t="shared" si="0"/>
        <v>20</v>
      </c>
      <c r="M20" s="25" t="str">
        <f t="shared" si="1"/>
        <v>OK</v>
      </c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5"/>
      <c r="AI20" s="75"/>
      <c r="AJ20" s="75"/>
      <c r="AK20" s="75"/>
    </row>
    <row r="21" spans="1:37" ht="39.950000000000003" customHeight="1" x14ac:dyDescent="0.25">
      <c r="A21" s="110"/>
      <c r="B21" s="113"/>
      <c r="C21" s="51">
        <v>18</v>
      </c>
      <c r="D21" s="52" t="s">
        <v>316</v>
      </c>
      <c r="E21" s="51" t="s">
        <v>85</v>
      </c>
      <c r="F21" s="51" t="s">
        <v>430</v>
      </c>
      <c r="G21" s="63" t="s">
        <v>35</v>
      </c>
      <c r="H21" s="51" t="s">
        <v>25</v>
      </c>
      <c r="I21" s="54" t="s">
        <v>27</v>
      </c>
      <c r="J21" s="89">
        <v>7.55</v>
      </c>
      <c r="K21" s="35">
        <v>48</v>
      </c>
      <c r="L21" s="24">
        <f t="shared" si="0"/>
        <v>48</v>
      </c>
      <c r="M21" s="25" t="str">
        <f t="shared" si="1"/>
        <v>OK</v>
      </c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5"/>
      <c r="AI21" s="75"/>
      <c r="AJ21" s="75"/>
      <c r="AK21" s="75"/>
    </row>
    <row r="22" spans="1:37" ht="39.950000000000003" customHeight="1" x14ac:dyDescent="0.25">
      <c r="A22" s="110"/>
      <c r="B22" s="113"/>
      <c r="C22" s="51">
        <v>19</v>
      </c>
      <c r="D22" s="52" t="s">
        <v>316</v>
      </c>
      <c r="E22" s="51" t="s">
        <v>84</v>
      </c>
      <c r="F22" s="51" t="s">
        <v>431</v>
      </c>
      <c r="G22" s="63" t="s">
        <v>432</v>
      </c>
      <c r="H22" s="51" t="s">
        <v>25</v>
      </c>
      <c r="I22" s="54" t="s">
        <v>27</v>
      </c>
      <c r="J22" s="89">
        <v>8.59</v>
      </c>
      <c r="K22" s="35">
        <v>5</v>
      </c>
      <c r="L22" s="24">
        <f t="shared" si="0"/>
        <v>5</v>
      </c>
      <c r="M22" s="25" t="str">
        <f t="shared" si="1"/>
        <v>OK</v>
      </c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5"/>
      <c r="AI22" s="75"/>
      <c r="AJ22" s="75"/>
      <c r="AK22" s="75"/>
    </row>
    <row r="23" spans="1:37" ht="39.950000000000003" customHeight="1" x14ac:dyDescent="0.25">
      <c r="A23" s="111"/>
      <c r="B23" s="114"/>
      <c r="C23" s="51">
        <v>20</v>
      </c>
      <c r="D23" s="52" t="s">
        <v>316</v>
      </c>
      <c r="E23" s="51" t="s">
        <v>83</v>
      </c>
      <c r="F23" s="51" t="s">
        <v>431</v>
      </c>
      <c r="G23" s="63" t="s">
        <v>433</v>
      </c>
      <c r="H23" s="51" t="s">
        <v>25</v>
      </c>
      <c r="I23" s="54" t="s">
        <v>27</v>
      </c>
      <c r="J23" s="89">
        <v>6.69</v>
      </c>
      <c r="K23" s="35">
        <v>5</v>
      </c>
      <c r="L23" s="24">
        <f t="shared" si="0"/>
        <v>5</v>
      </c>
      <c r="M23" s="25" t="str">
        <f t="shared" si="1"/>
        <v>OK</v>
      </c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5"/>
      <c r="AI23" s="75"/>
      <c r="AJ23" s="75"/>
      <c r="AK23" s="75"/>
    </row>
    <row r="24" spans="1:37" ht="39.950000000000003" customHeight="1" x14ac:dyDescent="0.25">
      <c r="A24" s="126">
        <v>3</v>
      </c>
      <c r="B24" s="120" t="s">
        <v>434</v>
      </c>
      <c r="C24" s="47">
        <v>21</v>
      </c>
      <c r="D24" s="48" t="s">
        <v>318</v>
      </c>
      <c r="E24" s="47" t="s">
        <v>232</v>
      </c>
      <c r="F24" s="47" t="s">
        <v>435</v>
      </c>
      <c r="G24" s="57" t="s">
        <v>436</v>
      </c>
      <c r="H24" s="47" t="s">
        <v>25</v>
      </c>
      <c r="I24" s="50" t="s">
        <v>27</v>
      </c>
      <c r="J24" s="88">
        <v>2.52</v>
      </c>
      <c r="K24" s="35">
        <v>200</v>
      </c>
      <c r="L24" s="24">
        <f t="shared" si="0"/>
        <v>150</v>
      </c>
      <c r="M24" s="25" t="str">
        <f t="shared" si="1"/>
        <v>OK</v>
      </c>
      <c r="N24" s="74"/>
      <c r="O24" s="74"/>
      <c r="P24" s="74"/>
      <c r="Q24" s="74">
        <v>50</v>
      </c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5"/>
      <c r="AI24" s="75"/>
      <c r="AJ24" s="75"/>
      <c r="AK24" s="75"/>
    </row>
    <row r="25" spans="1:37" ht="39.950000000000003" customHeight="1" x14ac:dyDescent="0.25">
      <c r="A25" s="127"/>
      <c r="B25" s="121"/>
      <c r="C25" s="47">
        <v>22</v>
      </c>
      <c r="D25" s="48" t="s">
        <v>318</v>
      </c>
      <c r="E25" s="47" t="s">
        <v>231</v>
      </c>
      <c r="F25" s="47" t="s">
        <v>435</v>
      </c>
      <c r="G25" s="57" t="s">
        <v>437</v>
      </c>
      <c r="H25" s="47" t="s">
        <v>25</v>
      </c>
      <c r="I25" s="50" t="s">
        <v>27</v>
      </c>
      <c r="J25" s="88">
        <v>2.52</v>
      </c>
      <c r="K25" s="35">
        <v>300</v>
      </c>
      <c r="L25" s="24">
        <f t="shared" si="0"/>
        <v>100</v>
      </c>
      <c r="M25" s="25" t="str">
        <f t="shared" si="1"/>
        <v>OK</v>
      </c>
      <c r="N25" s="74"/>
      <c r="O25" s="74"/>
      <c r="P25" s="74"/>
      <c r="Q25" s="74">
        <v>200</v>
      </c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5"/>
      <c r="AI25" s="75"/>
      <c r="AJ25" s="75"/>
      <c r="AK25" s="75"/>
    </row>
    <row r="26" spans="1:37" ht="39.950000000000003" customHeight="1" x14ac:dyDescent="0.25">
      <c r="A26" s="127"/>
      <c r="B26" s="121"/>
      <c r="C26" s="47">
        <v>23</v>
      </c>
      <c r="D26" s="48" t="s">
        <v>318</v>
      </c>
      <c r="E26" s="47" t="s">
        <v>233</v>
      </c>
      <c r="F26" s="47" t="s">
        <v>435</v>
      </c>
      <c r="G26" s="57" t="s">
        <v>438</v>
      </c>
      <c r="H26" s="47" t="s">
        <v>25</v>
      </c>
      <c r="I26" s="50" t="s">
        <v>27</v>
      </c>
      <c r="J26" s="88">
        <v>2.52</v>
      </c>
      <c r="K26" s="35">
        <v>300</v>
      </c>
      <c r="L26" s="24">
        <f t="shared" si="0"/>
        <v>250</v>
      </c>
      <c r="M26" s="25" t="str">
        <f t="shared" si="1"/>
        <v>OK</v>
      </c>
      <c r="N26" s="74"/>
      <c r="O26" s="74"/>
      <c r="P26" s="74"/>
      <c r="Q26" s="74">
        <v>50</v>
      </c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5"/>
      <c r="AI26" s="75"/>
      <c r="AJ26" s="75"/>
      <c r="AK26" s="75"/>
    </row>
    <row r="27" spans="1:37" ht="39.950000000000003" customHeight="1" x14ac:dyDescent="0.25">
      <c r="A27" s="127"/>
      <c r="B27" s="121"/>
      <c r="C27" s="47">
        <v>24</v>
      </c>
      <c r="D27" s="48" t="s">
        <v>318</v>
      </c>
      <c r="E27" s="47" t="s">
        <v>234</v>
      </c>
      <c r="F27" s="47" t="s">
        <v>435</v>
      </c>
      <c r="G27" s="57" t="s">
        <v>439</v>
      </c>
      <c r="H27" s="47" t="s">
        <v>25</v>
      </c>
      <c r="I27" s="50" t="s">
        <v>27</v>
      </c>
      <c r="J27" s="88">
        <v>2.52</v>
      </c>
      <c r="K27" s="35">
        <v>300</v>
      </c>
      <c r="L27" s="24">
        <f t="shared" si="0"/>
        <v>250</v>
      </c>
      <c r="M27" s="25" t="str">
        <f t="shared" si="1"/>
        <v>OK</v>
      </c>
      <c r="N27" s="74"/>
      <c r="O27" s="74"/>
      <c r="P27" s="74"/>
      <c r="Q27" s="74">
        <v>50</v>
      </c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5"/>
      <c r="AI27" s="75"/>
      <c r="AJ27" s="75"/>
      <c r="AK27" s="75"/>
    </row>
    <row r="28" spans="1:37" ht="39.950000000000003" customHeight="1" x14ac:dyDescent="0.25">
      <c r="A28" s="127"/>
      <c r="B28" s="121"/>
      <c r="C28" s="47">
        <v>25</v>
      </c>
      <c r="D28" s="48" t="s">
        <v>318</v>
      </c>
      <c r="E28" s="47" t="s">
        <v>235</v>
      </c>
      <c r="F28" s="47" t="s">
        <v>435</v>
      </c>
      <c r="G28" s="57" t="s">
        <v>440</v>
      </c>
      <c r="H28" s="47" t="s">
        <v>25</v>
      </c>
      <c r="I28" s="50" t="s">
        <v>27</v>
      </c>
      <c r="J28" s="88">
        <v>2.52</v>
      </c>
      <c r="K28" s="35">
        <v>300</v>
      </c>
      <c r="L28" s="24">
        <f t="shared" si="0"/>
        <v>200</v>
      </c>
      <c r="M28" s="25" t="str">
        <f t="shared" si="1"/>
        <v>OK</v>
      </c>
      <c r="N28" s="74"/>
      <c r="O28" s="74"/>
      <c r="P28" s="74"/>
      <c r="Q28" s="74">
        <v>100</v>
      </c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5"/>
      <c r="AI28" s="75"/>
      <c r="AJ28" s="75"/>
      <c r="AK28" s="75"/>
    </row>
    <row r="29" spans="1:37" ht="39.950000000000003" customHeight="1" x14ac:dyDescent="0.25">
      <c r="A29" s="127"/>
      <c r="B29" s="121"/>
      <c r="C29" s="47">
        <v>26</v>
      </c>
      <c r="D29" s="48" t="s">
        <v>318</v>
      </c>
      <c r="E29" s="47" t="s">
        <v>236</v>
      </c>
      <c r="F29" s="47" t="s">
        <v>435</v>
      </c>
      <c r="G29" s="57" t="s">
        <v>441</v>
      </c>
      <c r="H29" s="47" t="s">
        <v>25</v>
      </c>
      <c r="I29" s="50" t="s">
        <v>27</v>
      </c>
      <c r="J29" s="88">
        <v>2.52</v>
      </c>
      <c r="K29" s="35">
        <v>200</v>
      </c>
      <c r="L29" s="24">
        <f t="shared" si="0"/>
        <v>200</v>
      </c>
      <c r="M29" s="25" t="str">
        <f t="shared" si="1"/>
        <v>OK</v>
      </c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5"/>
      <c r="AI29" s="75"/>
      <c r="AJ29" s="75"/>
      <c r="AK29" s="75"/>
    </row>
    <row r="30" spans="1:37" ht="39.950000000000003" customHeight="1" x14ac:dyDescent="0.25">
      <c r="A30" s="128"/>
      <c r="B30" s="122"/>
      <c r="C30" s="47">
        <v>27</v>
      </c>
      <c r="D30" s="48" t="s">
        <v>318</v>
      </c>
      <c r="E30" s="47" t="s">
        <v>237</v>
      </c>
      <c r="F30" s="47" t="s">
        <v>442</v>
      </c>
      <c r="G30" s="67" t="s">
        <v>238</v>
      </c>
      <c r="H30" s="47" t="s">
        <v>25</v>
      </c>
      <c r="I30" s="65" t="s">
        <v>27</v>
      </c>
      <c r="J30" s="88">
        <v>1.54</v>
      </c>
      <c r="K30" s="35"/>
      <c r="L30" s="24">
        <f t="shared" si="0"/>
        <v>0</v>
      </c>
      <c r="M30" s="25" t="str">
        <f t="shared" si="1"/>
        <v>OK</v>
      </c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5"/>
      <c r="AI30" s="75"/>
      <c r="AJ30" s="75"/>
      <c r="AK30" s="75"/>
    </row>
    <row r="31" spans="1:37" ht="39.950000000000003" customHeight="1" x14ac:dyDescent="0.25">
      <c r="A31" s="109">
        <v>4</v>
      </c>
      <c r="B31" s="112" t="s">
        <v>410</v>
      </c>
      <c r="C31" s="51">
        <v>28</v>
      </c>
      <c r="D31" s="52" t="s">
        <v>318</v>
      </c>
      <c r="E31" s="51" t="s">
        <v>86</v>
      </c>
      <c r="F31" s="51" t="s">
        <v>443</v>
      </c>
      <c r="G31" s="53" t="s">
        <v>388</v>
      </c>
      <c r="H31" s="51" t="s">
        <v>25</v>
      </c>
      <c r="I31" s="54" t="s">
        <v>27</v>
      </c>
      <c r="J31" s="89">
        <v>0.49</v>
      </c>
      <c r="K31" s="35">
        <v>2000</v>
      </c>
      <c r="L31" s="24">
        <f t="shared" si="0"/>
        <v>1000</v>
      </c>
      <c r="M31" s="25" t="str">
        <f t="shared" si="1"/>
        <v>OK</v>
      </c>
      <c r="N31" s="74"/>
      <c r="O31" s="74"/>
      <c r="P31" s="74"/>
      <c r="Q31" s="74"/>
      <c r="R31" s="74">
        <v>1000</v>
      </c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5"/>
      <c r="AI31" s="75"/>
      <c r="AJ31" s="75"/>
      <c r="AK31" s="75"/>
    </row>
    <row r="32" spans="1:37" ht="39.950000000000003" customHeight="1" x14ac:dyDescent="0.25">
      <c r="A32" s="110"/>
      <c r="B32" s="113"/>
      <c r="C32" s="51">
        <v>29</v>
      </c>
      <c r="D32" s="52" t="s">
        <v>318</v>
      </c>
      <c r="E32" s="51" t="s">
        <v>87</v>
      </c>
      <c r="F32" s="51" t="s">
        <v>443</v>
      </c>
      <c r="G32" s="53" t="s">
        <v>389</v>
      </c>
      <c r="H32" s="51" t="s">
        <v>25</v>
      </c>
      <c r="I32" s="54" t="s">
        <v>27</v>
      </c>
      <c r="J32" s="89">
        <v>0.49</v>
      </c>
      <c r="K32" s="35">
        <v>2000</v>
      </c>
      <c r="L32" s="24">
        <f t="shared" si="0"/>
        <v>1300</v>
      </c>
      <c r="M32" s="25" t="str">
        <f t="shared" si="1"/>
        <v>OK</v>
      </c>
      <c r="N32" s="74"/>
      <c r="O32" s="74"/>
      <c r="P32" s="74"/>
      <c r="Q32" s="74"/>
      <c r="R32" s="74">
        <v>700</v>
      </c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75"/>
      <c r="AJ32" s="75"/>
      <c r="AK32" s="75"/>
    </row>
    <row r="33" spans="1:37" ht="39.950000000000003" customHeight="1" x14ac:dyDescent="0.25">
      <c r="A33" s="111"/>
      <c r="B33" s="114"/>
      <c r="C33" s="51">
        <v>30</v>
      </c>
      <c r="D33" s="52" t="s">
        <v>318</v>
      </c>
      <c r="E33" s="51" t="s">
        <v>88</v>
      </c>
      <c r="F33" s="51" t="s">
        <v>443</v>
      </c>
      <c r="G33" s="53" t="s">
        <v>390</v>
      </c>
      <c r="H33" s="51" t="s">
        <v>25</v>
      </c>
      <c r="I33" s="54" t="s">
        <v>27</v>
      </c>
      <c r="J33" s="89">
        <v>0.47</v>
      </c>
      <c r="K33" s="35">
        <v>100</v>
      </c>
      <c r="L33" s="24">
        <f t="shared" si="0"/>
        <v>100</v>
      </c>
      <c r="M33" s="25" t="str">
        <f t="shared" si="1"/>
        <v>OK</v>
      </c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75"/>
      <c r="AJ33" s="75"/>
      <c r="AK33" s="75"/>
    </row>
    <row r="34" spans="1:37" ht="39.950000000000003" customHeight="1" x14ac:dyDescent="0.25">
      <c r="A34" s="126">
        <v>5</v>
      </c>
      <c r="B34" s="120" t="s">
        <v>410</v>
      </c>
      <c r="C34" s="47">
        <v>31</v>
      </c>
      <c r="D34" s="48" t="s">
        <v>318</v>
      </c>
      <c r="E34" s="58" t="s">
        <v>98</v>
      </c>
      <c r="F34" s="58" t="s">
        <v>444</v>
      </c>
      <c r="G34" s="76" t="s">
        <v>324</v>
      </c>
      <c r="H34" s="58" t="s">
        <v>25</v>
      </c>
      <c r="I34" s="50" t="s">
        <v>27</v>
      </c>
      <c r="J34" s="88">
        <v>13</v>
      </c>
      <c r="K34" s="35">
        <v>25</v>
      </c>
      <c r="L34" s="24">
        <f t="shared" si="0"/>
        <v>25</v>
      </c>
      <c r="M34" s="25" t="str">
        <f t="shared" si="1"/>
        <v>OK</v>
      </c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5"/>
      <c r="AI34" s="75"/>
      <c r="AJ34" s="75"/>
      <c r="AK34" s="75"/>
    </row>
    <row r="35" spans="1:37" ht="39.950000000000003" customHeight="1" x14ac:dyDescent="0.25">
      <c r="A35" s="127"/>
      <c r="B35" s="121"/>
      <c r="C35" s="47">
        <v>32</v>
      </c>
      <c r="D35" s="48" t="s">
        <v>318</v>
      </c>
      <c r="E35" s="58" t="s">
        <v>104</v>
      </c>
      <c r="F35" s="58" t="s">
        <v>445</v>
      </c>
      <c r="G35" s="57" t="s">
        <v>396</v>
      </c>
      <c r="H35" s="58" t="s">
        <v>29</v>
      </c>
      <c r="I35" s="50" t="s">
        <v>27</v>
      </c>
      <c r="J35" s="90">
        <v>3.85</v>
      </c>
      <c r="K35" s="35">
        <v>80</v>
      </c>
      <c r="L35" s="24">
        <f t="shared" si="0"/>
        <v>20</v>
      </c>
      <c r="M35" s="25" t="str">
        <f t="shared" si="1"/>
        <v>OK</v>
      </c>
      <c r="N35" s="74"/>
      <c r="O35" s="74"/>
      <c r="P35" s="74"/>
      <c r="Q35" s="101"/>
      <c r="R35" s="101"/>
      <c r="S35" s="74">
        <v>60</v>
      </c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5"/>
      <c r="AI35" s="75"/>
      <c r="AJ35" s="75"/>
      <c r="AK35" s="75"/>
    </row>
    <row r="36" spans="1:37" ht="39.950000000000003" customHeight="1" x14ac:dyDescent="0.25">
      <c r="A36" s="127"/>
      <c r="B36" s="121"/>
      <c r="C36" s="47">
        <v>33</v>
      </c>
      <c r="D36" s="48" t="s">
        <v>318</v>
      </c>
      <c r="E36" s="58" t="s">
        <v>99</v>
      </c>
      <c r="F36" s="58" t="s">
        <v>446</v>
      </c>
      <c r="G36" s="57" t="s">
        <v>391</v>
      </c>
      <c r="H36" s="58" t="s">
        <v>25</v>
      </c>
      <c r="I36" s="50" t="s">
        <v>27</v>
      </c>
      <c r="J36" s="90">
        <v>1.45</v>
      </c>
      <c r="K36" s="35">
        <v>48</v>
      </c>
      <c r="L36" s="24">
        <f t="shared" si="0"/>
        <v>24</v>
      </c>
      <c r="M36" s="25" t="str">
        <f t="shared" si="1"/>
        <v>OK</v>
      </c>
      <c r="N36" s="74"/>
      <c r="O36" s="74"/>
      <c r="P36" s="74"/>
      <c r="Q36" s="74"/>
      <c r="R36" s="74">
        <v>24</v>
      </c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5"/>
      <c r="AI36" s="75"/>
      <c r="AJ36" s="75"/>
      <c r="AK36" s="75"/>
    </row>
    <row r="37" spans="1:37" ht="39.950000000000003" customHeight="1" x14ac:dyDescent="0.25">
      <c r="A37" s="127"/>
      <c r="B37" s="121"/>
      <c r="C37" s="47">
        <v>34</v>
      </c>
      <c r="D37" s="48" t="s">
        <v>318</v>
      </c>
      <c r="E37" s="58" t="s">
        <v>100</v>
      </c>
      <c r="F37" s="58" t="s">
        <v>446</v>
      </c>
      <c r="G37" s="57" t="s">
        <v>392</v>
      </c>
      <c r="H37" s="58" t="s">
        <v>25</v>
      </c>
      <c r="I37" s="50" t="s">
        <v>27</v>
      </c>
      <c r="J37" s="90">
        <v>1.45</v>
      </c>
      <c r="K37" s="35">
        <v>48</v>
      </c>
      <c r="L37" s="24">
        <f t="shared" si="0"/>
        <v>48</v>
      </c>
      <c r="M37" s="25" t="str">
        <f t="shared" si="1"/>
        <v>OK</v>
      </c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5"/>
      <c r="AI37" s="75"/>
      <c r="AJ37" s="75"/>
      <c r="AK37" s="75"/>
    </row>
    <row r="38" spans="1:37" ht="39.950000000000003" customHeight="1" x14ac:dyDescent="0.25">
      <c r="A38" s="127"/>
      <c r="B38" s="121"/>
      <c r="C38" s="47">
        <v>35</v>
      </c>
      <c r="D38" s="48" t="s">
        <v>318</v>
      </c>
      <c r="E38" s="58" t="s">
        <v>101</v>
      </c>
      <c r="F38" s="58" t="s">
        <v>446</v>
      </c>
      <c r="G38" s="57" t="s">
        <v>393</v>
      </c>
      <c r="H38" s="58" t="s">
        <v>25</v>
      </c>
      <c r="I38" s="50" t="s">
        <v>27</v>
      </c>
      <c r="J38" s="90">
        <v>1.45</v>
      </c>
      <c r="K38" s="35">
        <v>60</v>
      </c>
      <c r="L38" s="24">
        <f t="shared" si="0"/>
        <v>48</v>
      </c>
      <c r="M38" s="25" t="str">
        <f t="shared" si="1"/>
        <v>OK</v>
      </c>
      <c r="N38" s="74"/>
      <c r="O38" s="74"/>
      <c r="P38" s="74"/>
      <c r="Q38" s="74"/>
      <c r="R38" s="74">
        <v>12</v>
      </c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5"/>
      <c r="AI38" s="75"/>
      <c r="AJ38" s="75"/>
      <c r="AK38" s="75"/>
    </row>
    <row r="39" spans="1:37" ht="39.950000000000003" customHeight="1" x14ac:dyDescent="0.25">
      <c r="A39" s="127"/>
      <c r="B39" s="121"/>
      <c r="C39" s="47">
        <v>36</v>
      </c>
      <c r="D39" s="48" t="s">
        <v>318</v>
      </c>
      <c r="E39" s="58" t="s">
        <v>102</v>
      </c>
      <c r="F39" s="58" t="s">
        <v>446</v>
      </c>
      <c r="G39" s="57" t="s">
        <v>394</v>
      </c>
      <c r="H39" s="58" t="s">
        <v>25</v>
      </c>
      <c r="I39" s="50" t="s">
        <v>27</v>
      </c>
      <c r="J39" s="90">
        <v>1.45</v>
      </c>
      <c r="K39" s="35">
        <v>24</v>
      </c>
      <c r="L39" s="24">
        <f t="shared" si="0"/>
        <v>24</v>
      </c>
      <c r="M39" s="25" t="str">
        <f t="shared" si="1"/>
        <v>OK</v>
      </c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5"/>
      <c r="AI39" s="75"/>
      <c r="AJ39" s="75"/>
      <c r="AK39" s="75"/>
    </row>
    <row r="40" spans="1:37" ht="39.950000000000003" customHeight="1" x14ac:dyDescent="0.25">
      <c r="A40" s="127"/>
      <c r="B40" s="121"/>
      <c r="C40" s="47">
        <v>37</v>
      </c>
      <c r="D40" s="48" t="s">
        <v>318</v>
      </c>
      <c r="E40" s="58" t="s">
        <v>103</v>
      </c>
      <c r="F40" s="58" t="s">
        <v>446</v>
      </c>
      <c r="G40" s="57" t="s">
        <v>395</v>
      </c>
      <c r="H40" s="58" t="s">
        <v>25</v>
      </c>
      <c r="I40" s="50" t="s">
        <v>27</v>
      </c>
      <c r="J40" s="90">
        <v>1.45</v>
      </c>
      <c r="K40" s="35">
        <v>24</v>
      </c>
      <c r="L40" s="24">
        <f t="shared" si="0"/>
        <v>0</v>
      </c>
      <c r="M40" s="25" t="str">
        <f t="shared" si="1"/>
        <v>OK</v>
      </c>
      <c r="N40" s="74"/>
      <c r="O40" s="74"/>
      <c r="P40" s="74"/>
      <c r="Q40" s="74"/>
      <c r="R40" s="74">
        <v>24</v>
      </c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5"/>
      <c r="AI40" s="75"/>
      <c r="AJ40" s="75"/>
      <c r="AK40" s="75"/>
    </row>
    <row r="41" spans="1:37" ht="39.950000000000003" customHeight="1" x14ac:dyDescent="0.25">
      <c r="A41" s="127"/>
      <c r="B41" s="121"/>
      <c r="C41" s="47">
        <v>38</v>
      </c>
      <c r="D41" s="48" t="s">
        <v>318</v>
      </c>
      <c r="E41" s="47" t="s">
        <v>93</v>
      </c>
      <c r="F41" s="47" t="s">
        <v>447</v>
      </c>
      <c r="G41" s="57" t="s">
        <v>448</v>
      </c>
      <c r="H41" s="47" t="s">
        <v>25</v>
      </c>
      <c r="I41" s="50" t="s">
        <v>27</v>
      </c>
      <c r="J41" s="90">
        <v>1.6</v>
      </c>
      <c r="K41" s="35">
        <v>180</v>
      </c>
      <c r="L41" s="24">
        <f t="shared" si="0"/>
        <v>120</v>
      </c>
      <c r="M41" s="25" t="str">
        <f t="shared" si="1"/>
        <v>OK</v>
      </c>
      <c r="N41" s="74"/>
      <c r="O41" s="74"/>
      <c r="P41" s="74"/>
      <c r="Q41" s="74"/>
      <c r="R41" s="74">
        <v>60</v>
      </c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5"/>
      <c r="AI41" s="75"/>
      <c r="AJ41" s="75"/>
      <c r="AK41" s="75"/>
    </row>
    <row r="42" spans="1:37" ht="39.950000000000003" customHeight="1" x14ac:dyDescent="0.25">
      <c r="A42" s="127"/>
      <c r="B42" s="121"/>
      <c r="C42" s="47">
        <v>39</v>
      </c>
      <c r="D42" s="48" t="s">
        <v>318</v>
      </c>
      <c r="E42" s="47" t="s">
        <v>97</v>
      </c>
      <c r="F42" s="47" t="s">
        <v>447</v>
      </c>
      <c r="G42" s="57" t="s">
        <v>449</v>
      </c>
      <c r="H42" s="47" t="s">
        <v>25</v>
      </c>
      <c r="I42" s="50" t="s">
        <v>27</v>
      </c>
      <c r="J42" s="90">
        <v>1.6</v>
      </c>
      <c r="K42" s="35">
        <v>48</v>
      </c>
      <c r="L42" s="24">
        <f t="shared" si="0"/>
        <v>0</v>
      </c>
      <c r="M42" s="25" t="str">
        <f t="shared" si="1"/>
        <v>OK</v>
      </c>
      <c r="N42" s="74"/>
      <c r="O42" s="74"/>
      <c r="P42" s="74"/>
      <c r="Q42" s="74"/>
      <c r="R42" s="74">
        <v>48</v>
      </c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5"/>
      <c r="AI42" s="75"/>
      <c r="AJ42" s="75"/>
      <c r="AK42" s="75"/>
    </row>
    <row r="43" spans="1:37" ht="39.950000000000003" customHeight="1" x14ac:dyDescent="0.25">
      <c r="A43" s="127"/>
      <c r="B43" s="121"/>
      <c r="C43" s="47">
        <v>40</v>
      </c>
      <c r="D43" s="48" t="s">
        <v>318</v>
      </c>
      <c r="E43" s="47" t="s">
        <v>95</v>
      </c>
      <c r="F43" s="47" t="s">
        <v>447</v>
      </c>
      <c r="G43" s="57" t="s">
        <v>450</v>
      </c>
      <c r="H43" s="47" t="s">
        <v>25</v>
      </c>
      <c r="I43" s="50" t="s">
        <v>27</v>
      </c>
      <c r="J43" s="90">
        <v>1.6</v>
      </c>
      <c r="K43" s="35">
        <v>60</v>
      </c>
      <c r="L43" s="24">
        <f t="shared" si="0"/>
        <v>36</v>
      </c>
      <c r="M43" s="25" t="str">
        <f t="shared" si="1"/>
        <v>OK</v>
      </c>
      <c r="N43" s="74"/>
      <c r="O43" s="74"/>
      <c r="P43" s="74"/>
      <c r="Q43" s="74"/>
      <c r="R43" s="74">
        <v>24</v>
      </c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5"/>
      <c r="AI43" s="75"/>
      <c r="AJ43" s="75"/>
      <c r="AK43" s="75"/>
    </row>
    <row r="44" spans="1:37" ht="39.950000000000003" customHeight="1" x14ac:dyDescent="0.25">
      <c r="A44" s="127"/>
      <c r="B44" s="121"/>
      <c r="C44" s="47">
        <v>41</v>
      </c>
      <c r="D44" s="48" t="s">
        <v>318</v>
      </c>
      <c r="E44" s="47" t="s">
        <v>96</v>
      </c>
      <c r="F44" s="47" t="s">
        <v>447</v>
      </c>
      <c r="G44" s="57" t="s">
        <v>451</v>
      </c>
      <c r="H44" s="47" t="s">
        <v>25</v>
      </c>
      <c r="I44" s="50" t="s">
        <v>27</v>
      </c>
      <c r="J44" s="90">
        <v>1.56</v>
      </c>
      <c r="K44" s="35">
        <v>60</v>
      </c>
      <c r="L44" s="24">
        <f t="shared" si="0"/>
        <v>0</v>
      </c>
      <c r="M44" s="25" t="str">
        <f t="shared" si="1"/>
        <v>OK</v>
      </c>
      <c r="N44" s="74"/>
      <c r="O44" s="74"/>
      <c r="P44" s="74"/>
      <c r="Q44" s="74"/>
      <c r="R44" s="74">
        <v>60</v>
      </c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5"/>
      <c r="AI44" s="75"/>
      <c r="AJ44" s="75"/>
      <c r="AK44" s="75"/>
    </row>
    <row r="45" spans="1:37" ht="39.950000000000003" customHeight="1" x14ac:dyDescent="0.25">
      <c r="A45" s="127"/>
      <c r="B45" s="121"/>
      <c r="C45" s="47">
        <v>42</v>
      </c>
      <c r="D45" s="48" t="s">
        <v>318</v>
      </c>
      <c r="E45" s="47" t="s">
        <v>94</v>
      </c>
      <c r="F45" s="47" t="s">
        <v>447</v>
      </c>
      <c r="G45" s="57" t="s">
        <v>452</v>
      </c>
      <c r="H45" s="47" t="s">
        <v>25</v>
      </c>
      <c r="I45" s="50" t="s">
        <v>27</v>
      </c>
      <c r="J45" s="90">
        <v>1.6</v>
      </c>
      <c r="K45" s="35">
        <v>180</v>
      </c>
      <c r="L45" s="24">
        <f t="shared" si="0"/>
        <v>180</v>
      </c>
      <c r="M45" s="25" t="str">
        <f t="shared" si="1"/>
        <v>OK</v>
      </c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5"/>
      <c r="AI45" s="75"/>
      <c r="AJ45" s="75"/>
      <c r="AK45" s="75"/>
    </row>
    <row r="46" spans="1:37" ht="39.950000000000003" customHeight="1" x14ac:dyDescent="0.25">
      <c r="A46" s="127"/>
      <c r="B46" s="121"/>
      <c r="C46" s="47">
        <v>43</v>
      </c>
      <c r="D46" s="48" t="s">
        <v>318</v>
      </c>
      <c r="E46" s="58" t="s">
        <v>106</v>
      </c>
      <c r="F46" s="58" t="s">
        <v>416</v>
      </c>
      <c r="G46" s="49" t="s">
        <v>453</v>
      </c>
      <c r="H46" s="47" t="s">
        <v>25</v>
      </c>
      <c r="I46" s="50" t="s">
        <v>27</v>
      </c>
      <c r="J46" s="90">
        <v>2</v>
      </c>
      <c r="K46" s="35">
        <v>24</v>
      </c>
      <c r="L46" s="24">
        <f t="shared" si="0"/>
        <v>12</v>
      </c>
      <c r="M46" s="25" t="str">
        <f t="shared" si="1"/>
        <v>OK</v>
      </c>
      <c r="N46" s="74"/>
      <c r="O46" s="74"/>
      <c r="P46" s="74"/>
      <c r="Q46" s="74"/>
      <c r="R46" s="74">
        <v>12</v>
      </c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5"/>
      <c r="AI46" s="75"/>
      <c r="AJ46" s="75"/>
      <c r="AK46" s="75"/>
    </row>
    <row r="47" spans="1:37" ht="39.950000000000003" customHeight="1" x14ac:dyDescent="0.25">
      <c r="A47" s="127"/>
      <c r="B47" s="121"/>
      <c r="C47" s="47">
        <v>44</v>
      </c>
      <c r="D47" s="48" t="s">
        <v>318</v>
      </c>
      <c r="E47" s="58" t="s">
        <v>107</v>
      </c>
      <c r="F47" s="58" t="s">
        <v>416</v>
      </c>
      <c r="G47" s="49" t="s">
        <v>454</v>
      </c>
      <c r="H47" s="47" t="s">
        <v>25</v>
      </c>
      <c r="I47" s="50" t="s">
        <v>27</v>
      </c>
      <c r="J47" s="90">
        <v>2</v>
      </c>
      <c r="K47" s="35">
        <v>24</v>
      </c>
      <c r="L47" s="24">
        <f t="shared" si="0"/>
        <v>24</v>
      </c>
      <c r="M47" s="25" t="str">
        <f t="shared" si="1"/>
        <v>OK</v>
      </c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5"/>
      <c r="AI47" s="75"/>
      <c r="AJ47" s="75"/>
      <c r="AK47" s="75"/>
    </row>
    <row r="48" spans="1:37" ht="39.950000000000003" customHeight="1" x14ac:dyDescent="0.25">
      <c r="A48" s="127"/>
      <c r="B48" s="121"/>
      <c r="C48" s="47">
        <v>45</v>
      </c>
      <c r="D48" s="48" t="s">
        <v>325</v>
      </c>
      <c r="E48" s="58" t="s">
        <v>105</v>
      </c>
      <c r="F48" s="58" t="s">
        <v>455</v>
      </c>
      <c r="G48" s="59" t="s">
        <v>456</v>
      </c>
      <c r="H48" s="47" t="s">
        <v>25</v>
      </c>
      <c r="I48" s="50" t="s">
        <v>27</v>
      </c>
      <c r="J48" s="90">
        <v>10</v>
      </c>
      <c r="K48" s="35"/>
      <c r="L48" s="24">
        <f t="shared" si="0"/>
        <v>0</v>
      </c>
      <c r="M48" s="25" t="str">
        <f t="shared" si="1"/>
        <v>OK</v>
      </c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5"/>
      <c r="AI48" s="75"/>
      <c r="AJ48" s="75"/>
      <c r="AK48" s="75"/>
    </row>
    <row r="49" spans="1:37" ht="39.950000000000003" customHeight="1" x14ac:dyDescent="0.25">
      <c r="A49" s="127"/>
      <c r="B49" s="121"/>
      <c r="C49" s="47">
        <v>46</v>
      </c>
      <c r="D49" s="48" t="s">
        <v>318</v>
      </c>
      <c r="E49" s="47" t="s">
        <v>135</v>
      </c>
      <c r="F49" s="47" t="s">
        <v>457</v>
      </c>
      <c r="G49" s="49" t="s">
        <v>136</v>
      </c>
      <c r="H49" s="47" t="s">
        <v>25</v>
      </c>
      <c r="I49" s="50" t="s">
        <v>134</v>
      </c>
      <c r="J49" s="88">
        <v>0.8</v>
      </c>
      <c r="K49" s="35"/>
      <c r="L49" s="24">
        <f t="shared" si="0"/>
        <v>0</v>
      </c>
      <c r="M49" s="25" t="str">
        <f t="shared" si="1"/>
        <v>OK</v>
      </c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5"/>
      <c r="AI49" s="75"/>
      <c r="AJ49" s="75"/>
      <c r="AK49" s="75"/>
    </row>
    <row r="50" spans="1:37" ht="39.950000000000003" customHeight="1" x14ac:dyDescent="0.25">
      <c r="A50" s="128"/>
      <c r="B50" s="122"/>
      <c r="C50" s="47">
        <v>47</v>
      </c>
      <c r="D50" s="48" t="s">
        <v>318</v>
      </c>
      <c r="E50" s="47" t="s">
        <v>132</v>
      </c>
      <c r="F50" s="47" t="s">
        <v>458</v>
      </c>
      <c r="G50" s="49" t="s">
        <v>133</v>
      </c>
      <c r="H50" s="47" t="s">
        <v>25</v>
      </c>
      <c r="I50" s="50" t="s">
        <v>134</v>
      </c>
      <c r="J50" s="88">
        <v>1.1599999999999999</v>
      </c>
      <c r="K50" s="35">
        <v>2000</v>
      </c>
      <c r="L50" s="24">
        <f t="shared" si="0"/>
        <v>0</v>
      </c>
      <c r="M50" s="25" t="str">
        <f t="shared" si="1"/>
        <v>OK</v>
      </c>
      <c r="N50" s="74"/>
      <c r="O50" s="74"/>
      <c r="P50" s="74"/>
      <c r="Q50" s="74"/>
      <c r="R50" s="74">
        <v>1000</v>
      </c>
      <c r="S50" s="74">
        <v>1000</v>
      </c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5"/>
      <c r="AI50" s="75"/>
      <c r="AJ50" s="75"/>
      <c r="AK50" s="75"/>
    </row>
    <row r="51" spans="1:37" ht="39.950000000000003" customHeight="1" x14ac:dyDescent="0.25">
      <c r="A51" s="110">
        <v>6</v>
      </c>
      <c r="B51" s="112" t="s">
        <v>410</v>
      </c>
      <c r="C51" s="51">
        <v>48</v>
      </c>
      <c r="D51" s="52" t="s">
        <v>318</v>
      </c>
      <c r="E51" s="60" t="s">
        <v>108</v>
      </c>
      <c r="F51" s="60" t="s">
        <v>412</v>
      </c>
      <c r="G51" s="53" t="s">
        <v>459</v>
      </c>
      <c r="H51" s="51" t="s">
        <v>25</v>
      </c>
      <c r="I51" s="54" t="s">
        <v>27</v>
      </c>
      <c r="J51" s="91">
        <v>1.36</v>
      </c>
      <c r="K51" s="35">
        <v>48</v>
      </c>
      <c r="L51" s="24">
        <f t="shared" si="0"/>
        <v>36</v>
      </c>
      <c r="M51" s="25" t="str">
        <f t="shared" si="1"/>
        <v>OK</v>
      </c>
      <c r="N51" s="74"/>
      <c r="O51" s="74"/>
      <c r="P51" s="74"/>
      <c r="Q51" s="74"/>
      <c r="R51" s="74">
        <v>12</v>
      </c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5"/>
      <c r="AI51" s="75"/>
      <c r="AJ51" s="75"/>
      <c r="AK51" s="75"/>
    </row>
    <row r="52" spans="1:37" ht="39.950000000000003" customHeight="1" x14ac:dyDescent="0.25">
      <c r="A52" s="110"/>
      <c r="B52" s="113"/>
      <c r="C52" s="51">
        <v>49</v>
      </c>
      <c r="D52" s="52" t="s">
        <v>318</v>
      </c>
      <c r="E52" s="60" t="s">
        <v>109</v>
      </c>
      <c r="F52" s="60" t="s">
        <v>412</v>
      </c>
      <c r="G52" s="53" t="s">
        <v>460</v>
      </c>
      <c r="H52" s="51" t="s">
        <v>25</v>
      </c>
      <c r="I52" s="54" t="s">
        <v>27</v>
      </c>
      <c r="J52" s="91">
        <v>1.38</v>
      </c>
      <c r="K52" s="35">
        <v>48</v>
      </c>
      <c r="L52" s="24">
        <f t="shared" si="0"/>
        <v>36</v>
      </c>
      <c r="M52" s="25" t="str">
        <f t="shared" si="1"/>
        <v>OK</v>
      </c>
      <c r="N52" s="74"/>
      <c r="O52" s="74"/>
      <c r="P52" s="74"/>
      <c r="Q52" s="74"/>
      <c r="R52" s="74">
        <v>12</v>
      </c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5"/>
      <c r="AI52" s="75"/>
      <c r="AJ52" s="75"/>
      <c r="AK52" s="75"/>
    </row>
    <row r="53" spans="1:37" ht="39.950000000000003" customHeight="1" x14ac:dyDescent="0.25">
      <c r="A53" s="110"/>
      <c r="B53" s="113"/>
      <c r="C53" s="51">
        <v>50</v>
      </c>
      <c r="D53" s="52" t="s">
        <v>318</v>
      </c>
      <c r="E53" s="60" t="s">
        <v>110</v>
      </c>
      <c r="F53" s="60" t="s">
        <v>412</v>
      </c>
      <c r="G53" s="53" t="s">
        <v>461</v>
      </c>
      <c r="H53" s="51" t="s">
        <v>25</v>
      </c>
      <c r="I53" s="54" t="s">
        <v>27</v>
      </c>
      <c r="J53" s="91">
        <v>1.36</v>
      </c>
      <c r="K53" s="35">
        <v>24</v>
      </c>
      <c r="L53" s="24">
        <f t="shared" si="0"/>
        <v>24</v>
      </c>
      <c r="M53" s="25" t="str">
        <f t="shared" si="1"/>
        <v>OK</v>
      </c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5"/>
      <c r="AI53" s="75"/>
      <c r="AJ53" s="75"/>
      <c r="AK53" s="75"/>
    </row>
    <row r="54" spans="1:37" ht="39.950000000000003" customHeight="1" x14ac:dyDescent="0.25">
      <c r="A54" s="110"/>
      <c r="B54" s="113"/>
      <c r="C54" s="51">
        <v>51</v>
      </c>
      <c r="D54" s="52" t="s">
        <v>318</v>
      </c>
      <c r="E54" s="60" t="s">
        <v>111</v>
      </c>
      <c r="F54" s="60" t="s">
        <v>412</v>
      </c>
      <c r="G54" s="53" t="s">
        <v>462</v>
      </c>
      <c r="H54" s="51" t="s">
        <v>25</v>
      </c>
      <c r="I54" s="54" t="s">
        <v>27</v>
      </c>
      <c r="J54" s="91">
        <v>1.36</v>
      </c>
      <c r="K54" s="35">
        <v>24</v>
      </c>
      <c r="L54" s="24">
        <f t="shared" si="0"/>
        <v>12</v>
      </c>
      <c r="M54" s="25" t="str">
        <f t="shared" si="1"/>
        <v>OK</v>
      </c>
      <c r="N54" s="74"/>
      <c r="O54" s="74"/>
      <c r="P54" s="74"/>
      <c r="Q54" s="74"/>
      <c r="R54" s="74">
        <v>12</v>
      </c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5"/>
      <c r="AI54" s="75"/>
      <c r="AJ54" s="75"/>
      <c r="AK54" s="75"/>
    </row>
    <row r="55" spans="1:37" ht="39.950000000000003" customHeight="1" x14ac:dyDescent="0.25">
      <c r="A55" s="111"/>
      <c r="B55" s="114"/>
      <c r="C55" s="51">
        <v>52</v>
      </c>
      <c r="D55" s="52" t="s">
        <v>326</v>
      </c>
      <c r="E55" s="51" t="s">
        <v>112</v>
      </c>
      <c r="F55" s="51" t="s">
        <v>414</v>
      </c>
      <c r="G55" s="53" t="s">
        <v>113</v>
      </c>
      <c r="H55" s="51" t="s">
        <v>25</v>
      </c>
      <c r="I55" s="54" t="s">
        <v>114</v>
      </c>
      <c r="J55" s="89">
        <v>4.72</v>
      </c>
      <c r="K55" s="35">
        <v>12</v>
      </c>
      <c r="L55" s="24">
        <f t="shared" si="0"/>
        <v>12</v>
      </c>
      <c r="M55" s="25" t="str">
        <f t="shared" si="1"/>
        <v>OK</v>
      </c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5"/>
      <c r="AI55" s="75"/>
      <c r="AJ55" s="75"/>
      <c r="AK55" s="75"/>
    </row>
    <row r="56" spans="1:37" ht="39.950000000000003" customHeight="1" x14ac:dyDescent="0.25">
      <c r="A56" s="126">
        <v>7</v>
      </c>
      <c r="B56" s="120" t="s">
        <v>410</v>
      </c>
      <c r="C56" s="47">
        <v>53</v>
      </c>
      <c r="D56" s="48" t="s">
        <v>316</v>
      </c>
      <c r="E56" s="47" t="s">
        <v>143</v>
      </c>
      <c r="F56" s="47" t="s">
        <v>463</v>
      </c>
      <c r="G56" s="49" t="s">
        <v>144</v>
      </c>
      <c r="H56" s="47" t="s">
        <v>33</v>
      </c>
      <c r="I56" s="50" t="s">
        <v>27</v>
      </c>
      <c r="J56" s="88">
        <v>0.73</v>
      </c>
      <c r="K56" s="35">
        <v>10</v>
      </c>
      <c r="L56" s="24">
        <f t="shared" si="0"/>
        <v>0</v>
      </c>
      <c r="M56" s="25" t="str">
        <f t="shared" si="1"/>
        <v>OK</v>
      </c>
      <c r="N56" s="74"/>
      <c r="O56" s="74"/>
      <c r="P56" s="74"/>
      <c r="Q56" s="74"/>
      <c r="R56" s="74"/>
      <c r="S56" s="74">
        <v>10</v>
      </c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5"/>
      <c r="AI56" s="75"/>
      <c r="AJ56" s="75"/>
      <c r="AK56" s="75"/>
    </row>
    <row r="57" spans="1:37" ht="39.950000000000003" customHeight="1" x14ac:dyDescent="0.25">
      <c r="A57" s="127"/>
      <c r="B57" s="121"/>
      <c r="C57" s="47">
        <v>54</v>
      </c>
      <c r="D57" s="48" t="s">
        <v>316</v>
      </c>
      <c r="E57" s="47" t="s">
        <v>145</v>
      </c>
      <c r="F57" s="47" t="s">
        <v>463</v>
      </c>
      <c r="G57" s="49" t="s">
        <v>146</v>
      </c>
      <c r="H57" s="47" t="s">
        <v>33</v>
      </c>
      <c r="I57" s="50" t="s">
        <v>27</v>
      </c>
      <c r="J57" s="88">
        <v>0.73</v>
      </c>
      <c r="K57" s="35">
        <v>10</v>
      </c>
      <c r="L57" s="24">
        <f t="shared" si="0"/>
        <v>0</v>
      </c>
      <c r="M57" s="25" t="str">
        <f t="shared" si="1"/>
        <v>OK</v>
      </c>
      <c r="N57" s="74"/>
      <c r="O57" s="74"/>
      <c r="P57" s="74"/>
      <c r="Q57" s="74"/>
      <c r="R57" s="74"/>
      <c r="S57" s="74">
        <v>10</v>
      </c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5"/>
      <c r="AI57" s="75"/>
      <c r="AJ57" s="75"/>
      <c r="AK57" s="75"/>
    </row>
    <row r="58" spans="1:37" ht="39.950000000000003" customHeight="1" x14ac:dyDescent="0.25">
      <c r="A58" s="127"/>
      <c r="B58" s="121"/>
      <c r="C58" s="47">
        <v>55</v>
      </c>
      <c r="D58" s="48" t="s">
        <v>316</v>
      </c>
      <c r="E58" s="47" t="s">
        <v>147</v>
      </c>
      <c r="F58" s="47" t="s">
        <v>463</v>
      </c>
      <c r="G58" s="49" t="s">
        <v>148</v>
      </c>
      <c r="H58" s="47" t="s">
        <v>33</v>
      </c>
      <c r="I58" s="50" t="s">
        <v>27</v>
      </c>
      <c r="J58" s="88">
        <v>0.73</v>
      </c>
      <c r="K58" s="35">
        <v>10</v>
      </c>
      <c r="L58" s="24">
        <f t="shared" si="0"/>
        <v>10</v>
      </c>
      <c r="M58" s="25" t="str">
        <f t="shared" si="1"/>
        <v>OK</v>
      </c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5"/>
      <c r="AI58" s="75"/>
      <c r="AJ58" s="75"/>
      <c r="AK58" s="75"/>
    </row>
    <row r="59" spans="1:37" ht="39.950000000000003" customHeight="1" x14ac:dyDescent="0.25">
      <c r="A59" s="127"/>
      <c r="B59" s="121"/>
      <c r="C59" s="47">
        <v>56</v>
      </c>
      <c r="D59" s="48" t="s">
        <v>316</v>
      </c>
      <c r="E59" s="47" t="s">
        <v>149</v>
      </c>
      <c r="F59" s="47" t="s">
        <v>463</v>
      </c>
      <c r="G59" s="49" t="s">
        <v>150</v>
      </c>
      <c r="H59" s="47" t="s">
        <v>25</v>
      </c>
      <c r="I59" s="50" t="s">
        <v>27</v>
      </c>
      <c r="J59" s="88">
        <v>0.73</v>
      </c>
      <c r="K59" s="35">
        <v>10</v>
      </c>
      <c r="L59" s="24">
        <f t="shared" si="0"/>
        <v>0</v>
      </c>
      <c r="M59" s="25" t="str">
        <f t="shared" si="1"/>
        <v>OK</v>
      </c>
      <c r="N59" s="74"/>
      <c r="O59" s="74"/>
      <c r="P59" s="74"/>
      <c r="Q59" s="74"/>
      <c r="R59" s="74"/>
      <c r="S59" s="74">
        <v>10</v>
      </c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5"/>
      <c r="AI59" s="75"/>
      <c r="AJ59" s="75"/>
      <c r="AK59" s="75"/>
    </row>
    <row r="60" spans="1:37" ht="39.950000000000003" customHeight="1" x14ac:dyDescent="0.25">
      <c r="A60" s="127"/>
      <c r="B60" s="121"/>
      <c r="C60" s="47">
        <v>57</v>
      </c>
      <c r="D60" s="48" t="s">
        <v>316</v>
      </c>
      <c r="E60" s="47" t="s">
        <v>151</v>
      </c>
      <c r="F60" s="47" t="s">
        <v>463</v>
      </c>
      <c r="G60" s="49" t="s">
        <v>152</v>
      </c>
      <c r="H60" s="47" t="s">
        <v>33</v>
      </c>
      <c r="I60" s="50" t="s">
        <v>27</v>
      </c>
      <c r="J60" s="88">
        <v>0.73</v>
      </c>
      <c r="K60" s="35">
        <v>10</v>
      </c>
      <c r="L60" s="24">
        <f t="shared" si="0"/>
        <v>0</v>
      </c>
      <c r="M60" s="25" t="str">
        <f t="shared" si="1"/>
        <v>OK</v>
      </c>
      <c r="N60" s="74"/>
      <c r="O60" s="74"/>
      <c r="P60" s="74"/>
      <c r="Q60" s="74"/>
      <c r="R60" s="74"/>
      <c r="S60" s="74">
        <v>10</v>
      </c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5"/>
      <c r="AI60" s="75"/>
      <c r="AJ60" s="75"/>
      <c r="AK60" s="75"/>
    </row>
    <row r="61" spans="1:37" ht="39.950000000000003" customHeight="1" x14ac:dyDescent="0.25">
      <c r="A61" s="127"/>
      <c r="B61" s="121"/>
      <c r="C61" s="47">
        <v>58</v>
      </c>
      <c r="D61" s="48" t="s">
        <v>317</v>
      </c>
      <c r="E61" s="61" t="s">
        <v>159</v>
      </c>
      <c r="F61" s="61" t="s">
        <v>464</v>
      </c>
      <c r="G61" s="49" t="s">
        <v>465</v>
      </c>
      <c r="H61" s="47" t="s">
        <v>33</v>
      </c>
      <c r="I61" s="50" t="s">
        <v>27</v>
      </c>
      <c r="J61" s="88">
        <v>1.42</v>
      </c>
      <c r="K61" s="35">
        <v>5</v>
      </c>
      <c r="L61" s="24">
        <f t="shared" si="0"/>
        <v>5</v>
      </c>
      <c r="M61" s="25" t="str">
        <f t="shared" si="1"/>
        <v>OK</v>
      </c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5"/>
      <c r="AI61" s="75"/>
      <c r="AJ61" s="75"/>
      <c r="AK61" s="75"/>
    </row>
    <row r="62" spans="1:37" ht="39.950000000000003" customHeight="1" x14ac:dyDescent="0.25">
      <c r="A62" s="127"/>
      <c r="B62" s="121"/>
      <c r="C62" s="47">
        <v>59</v>
      </c>
      <c r="D62" s="48" t="s">
        <v>317</v>
      </c>
      <c r="E62" s="61" t="s">
        <v>158</v>
      </c>
      <c r="F62" s="61" t="s">
        <v>464</v>
      </c>
      <c r="G62" s="49" t="s">
        <v>466</v>
      </c>
      <c r="H62" s="47" t="s">
        <v>33</v>
      </c>
      <c r="I62" s="50" t="s">
        <v>27</v>
      </c>
      <c r="J62" s="88">
        <v>1.42</v>
      </c>
      <c r="K62" s="35">
        <v>5</v>
      </c>
      <c r="L62" s="24">
        <f t="shared" si="0"/>
        <v>5</v>
      </c>
      <c r="M62" s="25" t="str">
        <f t="shared" si="1"/>
        <v>OK</v>
      </c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5"/>
      <c r="AI62" s="75"/>
      <c r="AJ62" s="75"/>
      <c r="AK62" s="75"/>
    </row>
    <row r="63" spans="1:37" ht="39.950000000000003" customHeight="1" x14ac:dyDescent="0.25">
      <c r="A63" s="127"/>
      <c r="B63" s="121"/>
      <c r="C63" s="47">
        <v>60</v>
      </c>
      <c r="D63" s="48" t="s">
        <v>317</v>
      </c>
      <c r="E63" s="47" t="s">
        <v>157</v>
      </c>
      <c r="F63" s="47" t="s">
        <v>464</v>
      </c>
      <c r="G63" s="49" t="s">
        <v>467</v>
      </c>
      <c r="H63" s="47" t="s">
        <v>33</v>
      </c>
      <c r="I63" s="50" t="s">
        <v>27</v>
      </c>
      <c r="J63" s="88">
        <v>1.42</v>
      </c>
      <c r="K63" s="35">
        <v>5</v>
      </c>
      <c r="L63" s="24">
        <f t="shared" si="0"/>
        <v>5</v>
      </c>
      <c r="M63" s="25" t="str">
        <f t="shared" si="1"/>
        <v>OK</v>
      </c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5"/>
      <c r="AI63" s="75"/>
      <c r="AJ63" s="75"/>
      <c r="AK63" s="75"/>
    </row>
    <row r="64" spans="1:37" ht="39.950000000000003" customHeight="1" x14ac:dyDescent="0.25">
      <c r="A64" s="127"/>
      <c r="B64" s="121"/>
      <c r="C64" s="47">
        <v>61</v>
      </c>
      <c r="D64" s="48" t="s">
        <v>317</v>
      </c>
      <c r="E64" s="61" t="s">
        <v>161</v>
      </c>
      <c r="F64" s="61" t="s">
        <v>464</v>
      </c>
      <c r="G64" s="49" t="s">
        <v>468</v>
      </c>
      <c r="H64" s="47" t="s">
        <v>33</v>
      </c>
      <c r="I64" s="50" t="s">
        <v>27</v>
      </c>
      <c r="J64" s="88">
        <v>1.42</v>
      </c>
      <c r="K64" s="35">
        <v>5</v>
      </c>
      <c r="L64" s="24">
        <f t="shared" si="0"/>
        <v>5</v>
      </c>
      <c r="M64" s="25" t="str">
        <f t="shared" si="1"/>
        <v>OK</v>
      </c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5"/>
      <c r="AI64" s="75"/>
      <c r="AJ64" s="75"/>
      <c r="AK64" s="75"/>
    </row>
    <row r="65" spans="1:37" ht="39.950000000000003" customHeight="1" x14ac:dyDescent="0.25">
      <c r="A65" s="127"/>
      <c r="B65" s="121"/>
      <c r="C65" s="47">
        <v>62</v>
      </c>
      <c r="D65" s="48" t="s">
        <v>317</v>
      </c>
      <c r="E65" s="47" t="s">
        <v>153</v>
      </c>
      <c r="F65" s="47" t="s">
        <v>464</v>
      </c>
      <c r="G65" s="49" t="s">
        <v>469</v>
      </c>
      <c r="H65" s="47" t="s">
        <v>33</v>
      </c>
      <c r="I65" s="50" t="s">
        <v>27</v>
      </c>
      <c r="J65" s="88">
        <v>1.42</v>
      </c>
      <c r="K65" s="35">
        <v>5</v>
      </c>
      <c r="L65" s="24">
        <f t="shared" si="0"/>
        <v>5</v>
      </c>
      <c r="M65" s="25" t="str">
        <f t="shared" si="1"/>
        <v>OK</v>
      </c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5"/>
      <c r="AI65" s="75"/>
      <c r="AJ65" s="75"/>
      <c r="AK65" s="75"/>
    </row>
    <row r="66" spans="1:37" ht="39.950000000000003" customHeight="1" x14ac:dyDescent="0.25">
      <c r="A66" s="127"/>
      <c r="B66" s="121"/>
      <c r="C66" s="47">
        <v>63</v>
      </c>
      <c r="D66" s="48" t="s">
        <v>317</v>
      </c>
      <c r="E66" s="47" t="s">
        <v>156</v>
      </c>
      <c r="F66" s="47" t="s">
        <v>464</v>
      </c>
      <c r="G66" s="49" t="s">
        <v>470</v>
      </c>
      <c r="H66" s="47" t="s">
        <v>33</v>
      </c>
      <c r="I66" s="50" t="s">
        <v>27</v>
      </c>
      <c r="J66" s="88">
        <v>1.42</v>
      </c>
      <c r="K66" s="35">
        <v>5</v>
      </c>
      <c r="L66" s="24">
        <f t="shared" si="0"/>
        <v>5</v>
      </c>
      <c r="M66" s="25" t="str">
        <f t="shared" si="1"/>
        <v>OK</v>
      </c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5"/>
      <c r="AI66" s="75"/>
      <c r="AJ66" s="75"/>
      <c r="AK66" s="75"/>
    </row>
    <row r="67" spans="1:37" ht="39.950000000000003" customHeight="1" x14ac:dyDescent="0.25">
      <c r="A67" s="127"/>
      <c r="B67" s="121"/>
      <c r="C67" s="47">
        <v>64</v>
      </c>
      <c r="D67" s="48" t="s">
        <v>317</v>
      </c>
      <c r="E67" s="47" t="s">
        <v>154</v>
      </c>
      <c r="F67" s="47" t="s">
        <v>464</v>
      </c>
      <c r="G67" s="49" t="s">
        <v>471</v>
      </c>
      <c r="H67" s="47" t="s">
        <v>33</v>
      </c>
      <c r="I67" s="50" t="s">
        <v>27</v>
      </c>
      <c r="J67" s="88">
        <v>1.42</v>
      </c>
      <c r="K67" s="35">
        <v>5</v>
      </c>
      <c r="L67" s="24">
        <f t="shared" si="0"/>
        <v>5</v>
      </c>
      <c r="M67" s="25" t="str">
        <f t="shared" si="1"/>
        <v>OK</v>
      </c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5"/>
      <c r="AI67" s="75"/>
      <c r="AJ67" s="75"/>
      <c r="AK67" s="75"/>
    </row>
    <row r="68" spans="1:37" ht="39.950000000000003" customHeight="1" x14ac:dyDescent="0.25">
      <c r="A68" s="127"/>
      <c r="B68" s="121"/>
      <c r="C68" s="47">
        <v>65</v>
      </c>
      <c r="D68" s="48" t="s">
        <v>317</v>
      </c>
      <c r="E68" s="47" t="s">
        <v>155</v>
      </c>
      <c r="F68" s="47" t="s">
        <v>464</v>
      </c>
      <c r="G68" s="49" t="s">
        <v>472</v>
      </c>
      <c r="H68" s="47" t="s">
        <v>33</v>
      </c>
      <c r="I68" s="50" t="s">
        <v>27</v>
      </c>
      <c r="J68" s="88">
        <v>1.42</v>
      </c>
      <c r="K68" s="40">
        <v>5</v>
      </c>
      <c r="L68" s="24">
        <f t="shared" si="0"/>
        <v>5</v>
      </c>
      <c r="M68" s="25" t="str">
        <f t="shared" si="1"/>
        <v>OK</v>
      </c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5"/>
      <c r="AI68" s="75"/>
      <c r="AJ68" s="75"/>
      <c r="AK68" s="75"/>
    </row>
    <row r="69" spans="1:37" ht="39.950000000000003" customHeight="1" x14ac:dyDescent="0.25">
      <c r="A69" s="127"/>
      <c r="B69" s="121"/>
      <c r="C69" s="47">
        <v>66</v>
      </c>
      <c r="D69" s="48" t="s">
        <v>317</v>
      </c>
      <c r="E69" s="61" t="s">
        <v>160</v>
      </c>
      <c r="F69" s="47" t="s">
        <v>464</v>
      </c>
      <c r="G69" s="49" t="s">
        <v>473</v>
      </c>
      <c r="H69" s="47" t="s">
        <v>33</v>
      </c>
      <c r="I69" s="50" t="s">
        <v>27</v>
      </c>
      <c r="J69" s="88">
        <v>1.42</v>
      </c>
      <c r="K69" s="35">
        <v>5</v>
      </c>
      <c r="L69" s="24">
        <f t="shared" ref="L69:L132" si="2">K69-(SUM(N69:AG69))</f>
        <v>5</v>
      </c>
      <c r="M69" s="25" t="str">
        <f t="shared" ref="M69:M132" si="3">IF(L69&lt;0,"ATENÇÃO","OK")</f>
        <v>OK</v>
      </c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5"/>
      <c r="AI69" s="75"/>
      <c r="AJ69" s="75"/>
      <c r="AK69" s="75"/>
    </row>
    <row r="70" spans="1:37" ht="39.950000000000003" customHeight="1" x14ac:dyDescent="0.25">
      <c r="A70" s="127"/>
      <c r="B70" s="121"/>
      <c r="C70" s="47">
        <v>67</v>
      </c>
      <c r="D70" s="48" t="s">
        <v>317</v>
      </c>
      <c r="E70" s="47" t="s">
        <v>162</v>
      </c>
      <c r="F70" s="47" t="s">
        <v>464</v>
      </c>
      <c r="G70" s="49" t="s">
        <v>474</v>
      </c>
      <c r="H70" s="47" t="s">
        <v>33</v>
      </c>
      <c r="I70" s="50" t="s">
        <v>27</v>
      </c>
      <c r="J70" s="88">
        <v>1.42</v>
      </c>
      <c r="K70" s="35">
        <v>5</v>
      </c>
      <c r="L70" s="24">
        <f t="shared" si="2"/>
        <v>5</v>
      </c>
      <c r="M70" s="25" t="str">
        <f t="shared" si="3"/>
        <v>OK</v>
      </c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5"/>
      <c r="AI70" s="75"/>
      <c r="AJ70" s="75"/>
      <c r="AK70" s="75"/>
    </row>
    <row r="71" spans="1:37" ht="39.950000000000003" customHeight="1" x14ac:dyDescent="0.25">
      <c r="A71" s="127"/>
      <c r="B71" s="121"/>
      <c r="C71" s="47">
        <v>68</v>
      </c>
      <c r="D71" s="48" t="s">
        <v>317</v>
      </c>
      <c r="E71" s="47" t="s">
        <v>163</v>
      </c>
      <c r="F71" s="47" t="s">
        <v>464</v>
      </c>
      <c r="G71" s="49" t="s">
        <v>475</v>
      </c>
      <c r="H71" s="47" t="s">
        <v>33</v>
      </c>
      <c r="I71" s="50" t="s">
        <v>27</v>
      </c>
      <c r="J71" s="88">
        <v>1.42</v>
      </c>
      <c r="K71" s="35">
        <v>5</v>
      </c>
      <c r="L71" s="24">
        <f t="shared" si="2"/>
        <v>5</v>
      </c>
      <c r="M71" s="25" t="str">
        <f t="shared" si="3"/>
        <v>OK</v>
      </c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5"/>
      <c r="AI71" s="75"/>
      <c r="AJ71" s="75"/>
      <c r="AK71" s="75"/>
    </row>
    <row r="72" spans="1:37" ht="39.950000000000003" customHeight="1" x14ac:dyDescent="0.25">
      <c r="A72" s="127"/>
      <c r="B72" s="121"/>
      <c r="C72" s="47">
        <v>69</v>
      </c>
      <c r="D72" s="48" t="s">
        <v>318</v>
      </c>
      <c r="E72" s="47" t="s">
        <v>124</v>
      </c>
      <c r="F72" s="47" t="s">
        <v>476</v>
      </c>
      <c r="G72" s="49" t="s">
        <v>125</v>
      </c>
      <c r="H72" s="47" t="s">
        <v>25</v>
      </c>
      <c r="I72" s="50" t="s">
        <v>27</v>
      </c>
      <c r="J72" s="88">
        <v>1.19</v>
      </c>
      <c r="K72" s="35">
        <v>300</v>
      </c>
      <c r="L72" s="24">
        <f t="shared" si="2"/>
        <v>300</v>
      </c>
      <c r="M72" s="25" t="str">
        <f t="shared" si="3"/>
        <v>OK</v>
      </c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5"/>
      <c r="AI72" s="75"/>
      <c r="AJ72" s="75"/>
      <c r="AK72" s="75"/>
    </row>
    <row r="73" spans="1:37" ht="39.950000000000003" customHeight="1" x14ac:dyDescent="0.25">
      <c r="A73" s="127"/>
      <c r="B73" s="121"/>
      <c r="C73" s="47">
        <v>70</v>
      </c>
      <c r="D73" s="48" t="s">
        <v>318</v>
      </c>
      <c r="E73" s="47" t="s">
        <v>115</v>
      </c>
      <c r="F73" s="47" t="s">
        <v>477</v>
      </c>
      <c r="G73" s="49" t="s">
        <v>327</v>
      </c>
      <c r="H73" s="47" t="s">
        <v>28</v>
      </c>
      <c r="I73" s="50" t="s">
        <v>27</v>
      </c>
      <c r="J73" s="88">
        <v>1.64</v>
      </c>
      <c r="K73" s="35"/>
      <c r="L73" s="24">
        <f t="shared" si="2"/>
        <v>0</v>
      </c>
      <c r="M73" s="25" t="str">
        <f t="shared" si="3"/>
        <v>OK</v>
      </c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5"/>
      <c r="AI73" s="75"/>
      <c r="AJ73" s="75"/>
      <c r="AK73" s="75"/>
    </row>
    <row r="74" spans="1:37" ht="39.950000000000003" customHeight="1" x14ac:dyDescent="0.25">
      <c r="A74" s="127"/>
      <c r="B74" s="121"/>
      <c r="C74" s="47">
        <v>71</v>
      </c>
      <c r="D74" s="48" t="s">
        <v>318</v>
      </c>
      <c r="E74" s="47" t="s">
        <v>116</v>
      </c>
      <c r="F74" s="47" t="s">
        <v>477</v>
      </c>
      <c r="G74" s="49" t="s">
        <v>328</v>
      </c>
      <c r="H74" s="47" t="s">
        <v>28</v>
      </c>
      <c r="I74" s="50" t="s">
        <v>27</v>
      </c>
      <c r="J74" s="88">
        <v>1.43</v>
      </c>
      <c r="K74" s="35">
        <v>50</v>
      </c>
      <c r="L74" s="24">
        <f t="shared" si="2"/>
        <v>50</v>
      </c>
      <c r="M74" s="25" t="str">
        <f t="shared" si="3"/>
        <v>OK</v>
      </c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5"/>
      <c r="AI74" s="75"/>
      <c r="AJ74" s="75"/>
      <c r="AK74" s="75"/>
    </row>
    <row r="75" spans="1:37" ht="39.950000000000003" customHeight="1" x14ac:dyDescent="0.25">
      <c r="A75" s="127"/>
      <c r="B75" s="121"/>
      <c r="C75" s="47">
        <v>72</v>
      </c>
      <c r="D75" s="48" t="s">
        <v>318</v>
      </c>
      <c r="E75" s="47" t="s">
        <v>117</v>
      </c>
      <c r="F75" s="47" t="s">
        <v>477</v>
      </c>
      <c r="G75" s="49" t="s">
        <v>329</v>
      </c>
      <c r="H75" s="47" t="s">
        <v>28</v>
      </c>
      <c r="I75" s="50" t="s">
        <v>27</v>
      </c>
      <c r="J75" s="88">
        <v>1.42</v>
      </c>
      <c r="K75" s="35">
        <v>50</v>
      </c>
      <c r="L75" s="24">
        <f t="shared" si="2"/>
        <v>50</v>
      </c>
      <c r="M75" s="25" t="str">
        <f t="shared" si="3"/>
        <v>OK</v>
      </c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5"/>
      <c r="AI75" s="75"/>
      <c r="AJ75" s="75"/>
      <c r="AK75" s="75"/>
    </row>
    <row r="76" spans="1:37" ht="39.950000000000003" customHeight="1" x14ac:dyDescent="0.25">
      <c r="A76" s="127"/>
      <c r="B76" s="121"/>
      <c r="C76" s="47">
        <v>73</v>
      </c>
      <c r="D76" s="48" t="s">
        <v>318</v>
      </c>
      <c r="E76" s="47" t="s">
        <v>118</v>
      </c>
      <c r="F76" s="47" t="s">
        <v>477</v>
      </c>
      <c r="G76" s="49" t="s">
        <v>330</v>
      </c>
      <c r="H76" s="47" t="s">
        <v>28</v>
      </c>
      <c r="I76" s="50" t="s">
        <v>27</v>
      </c>
      <c r="J76" s="88">
        <v>1.84</v>
      </c>
      <c r="K76" s="35">
        <v>50</v>
      </c>
      <c r="L76" s="24">
        <f t="shared" si="2"/>
        <v>50</v>
      </c>
      <c r="M76" s="25" t="str">
        <f t="shared" si="3"/>
        <v>OK</v>
      </c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5"/>
      <c r="AI76" s="75"/>
      <c r="AJ76" s="75"/>
      <c r="AK76" s="75"/>
    </row>
    <row r="77" spans="1:37" ht="39.950000000000003" customHeight="1" x14ac:dyDescent="0.25">
      <c r="A77" s="127"/>
      <c r="B77" s="121"/>
      <c r="C77" s="47">
        <v>74</v>
      </c>
      <c r="D77" s="48" t="s">
        <v>318</v>
      </c>
      <c r="E77" s="47" t="s">
        <v>119</v>
      </c>
      <c r="F77" s="47" t="s">
        <v>477</v>
      </c>
      <c r="G77" s="49" t="s">
        <v>331</v>
      </c>
      <c r="H77" s="47" t="s">
        <v>28</v>
      </c>
      <c r="I77" s="50" t="s">
        <v>27</v>
      </c>
      <c r="J77" s="88">
        <v>1.88</v>
      </c>
      <c r="K77" s="35">
        <v>30</v>
      </c>
      <c r="L77" s="24">
        <f t="shared" si="2"/>
        <v>30</v>
      </c>
      <c r="M77" s="25" t="str">
        <f t="shared" si="3"/>
        <v>OK</v>
      </c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5"/>
      <c r="AI77" s="75"/>
      <c r="AJ77" s="75"/>
      <c r="AK77" s="75"/>
    </row>
    <row r="78" spans="1:37" ht="39.950000000000003" customHeight="1" x14ac:dyDescent="0.25">
      <c r="A78" s="127"/>
      <c r="B78" s="121"/>
      <c r="C78" s="47">
        <v>75</v>
      </c>
      <c r="D78" s="48" t="s">
        <v>318</v>
      </c>
      <c r="E78" s="47" t="s">
        <v>120</v>
      </c>
      <c r="F78" s="47" t="s">
        <v>412</v>
      </c>
      <c r="G78" s="49" t="s">
        <v>332</v>
      </c>
      <c r="H78" s="47" t="s">
        <v>28</v>
      </c>
      <c r="I78" s="50" t="s">
        <v>27</v>
      </c>
      <c r="J78" s="92">
        <v>2.4700000000000002</v>
      </c>
      <c r="K78" s="35">
        <v>48</v>
      </c>
      <c r="L78" s="24">
        <f t="shared" si="2"/>
        <v>48</v>
      </c>
      <c r="M78" s="25" t="str">
        <f t="shared" si="3"/>
        <v>OK</v>
      </c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5"/>
      <c r="AI78" s="75"/>
      <c r="AJ78" s="75"/>
      <c r="AK78" s="75"/>
    </row>
    <row r="79" spans="1:37" ht="39.950000000000003" customHeight="1" x14ac:dyDescent="0.25">
      <c r="A79" s="127"/>
      <c r="B79" s="121"/>
      <c r="C79" s="47">
        <v>76</v>
      </c>
      <c r="D79" s="48" t="s">
        <v>318</v>
      </c>
      <c r="E79" s="47" t="s">
        <v>121</v>
      </c>
      <c r="F79" s="47" t="s">
        <v>412</v>
      </c>
      <c r="G79" s="49" t="s">
        <v>333</v>
      </c>
      <c r="H79" s="47" t="s">
        <v>28</v>
      </c>
      <c r="I79" s="50" t="s">
        <v>27</v>
      </c>
      <c r="J79" s="92">
        <v>4.34</v>
      </c>
      <c r="K79" s="35">
        <v>36</v>
      </c>
      <c r="L79" s="24">
        <f t="shared" si="2"/>
        <v>36</v>
      </c>
      <c r="M79" s="25" t="str">
        <f t="shared" si="3"/>
        <v>OK</v>
      </c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5"/>
      <c r="AI79" s="75"/>
      <c r="AJ79" s="75"/>
      <c r="AK79" s="75"/>
    </row>
    <row r="80" spans="1:37" ht="39.950000000000003" customHeight="1" x14ac:dyDescent="0.25">
      <c r="A80" s="127"/>
      <c r="B80" s="121"/>
      <c r="C80" s="47">
        <v>77</v>
      </c>
      <c r="D80" s="48" t="s">
        <v>318</v>
      </c>
      <c r="E80" s="47" t="s">
        <v>122</v>
      </c>
      <c r="F80" s="47" t="s">
        <v>412</v>
      </c>
      <c r="G80" s="49" t="s">
        <v>334</v>
      </c>
      <c r="H80" s="47" t="s">
        <v>28</v>
      </c>
      <c r="I80" s="50" t="s">
        <v>27</v>
      </c>
      <c r="J80" s="92">
        <v>10.94</v>
      </c>
      <c r="K80" s="35">
        <v>36</v>
      </c>
      <c r="L80" s="24">
        <f t="shared" si="2"/>
        <v>36</v>
      </c>
      <c r="M80" s="25" t="str">
        <f t="shared" si="3"/>
        <v>OK</v>
      </c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5"/>
      <c r="AI80" s="75"/>
      <c r="AJ80" s="75"/>
      <c r="AK80" s="75"/>
    </row>
    <row r="81" spans="1:37" ht="39.950000000000003" customHeight="1" x14ac:dyDescent="0.25">
      <c r="A81" s="127"/>
      <c r="B81" s="121"/>
      <c r="C81" s="47">
        <v>78</v>
      </c>
      <c r="D81" s="48" t="s">
        <v>336</v>
      </c>
      <c r="E81" s="47" t="s">
        <v>128</v>
      </c>
      <c r="F81" s="47" t="s">
        <v>478</v>
      </c>
      <c r="G81" s="67" t="s">
        <v>479</v>
      </c>
      <c r="H81" s="47" t="s">
        <v>25</v>
      </c>
      <c r="I81" s="50" t="s">
        <v>27</v>
      </c>
      <c r="J81" s="92">
        <v>3.84</v>
      </c>
      <c r="K81" s="35"/>
      <c r="L81" s="24">
        <f t="shared" si="2"/>
        <v>0</v>
      </c>
      <c r="M81" s="25" t="str">
        <f t="shared" si="3"/>
        <v>OK</v>
      </c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5"/>
      <c r="AI81" s="75"/>
      <c r="AJ81" s="75"/>
      <c r="AK81" s="75"/>
    </row>
    <row r="82" spans="1:37" ht="39.950000000000003" customHeight="1" x14ac:dyDescent="0.25">
      <c r="A82" s="127"/>
      <c r="B82" s="121"/>
      <c r="C82" s="47">
        <v>79</v>
      </c>
      <c r="D82" s="48" t="s">
        <v>317</v>
      </c>
      <c r="E82" s="47" t="s">
        <v>126</v>
      </c>
      <c r="F82" s="47" t="s">
        <v>478</v>
      </c>
      <c r="G82" s="56" t="s">
        <v>480</v>
      </c>
      <c r="H82" s="47" t="s">
        <v>32</v>
      </c>
      <c r="I82" s="50" t="s">
        <v>27</v>
      </c>
      <c r="J82" s="92">
        <v>1.47</v>
      </c>
      <c r="K82" s="35">
        <v>24</v>
      </c>
      <c r="L82" s="24">
        <f t="shared" si="2"/>
        <v>0</v>
      </c>
      <c r="M82" s="25" t="str">
        <f t="shared" si="3"/>
        <v>OK</v>
      </c>
      <c r="N82" s="74"/>
      <c r="O82" s="74"/>
      <c r="P82" s="74"/>
      <c r="Q82" s="74"/>
      <c r="R82" s="74"/>
      <c r="S82" s="74">
        <v>24</v>
      </c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5"/>
      <c r="AI82" s="75"/>
      <c r="AJ82" s="75"/>
      <c r="AK82" s="75"/>
    </row>
    <row r="83" spans="1:37" ht="39.950000000000003" customHeight="1" x14ac:dyDescent="0.25">
      <c r="A83" s="127"/>
      <c r="B83" s="121"/>
      <c r="C83" s="47">
        <v>80</v>
      </c>
      <c r="D83" s="48" t="s">
        <v>336</v>
      </c>
      <c r="E83" s="47" t="s">
        <v>127</v>
      </c>
      <c r="F83" s="47" t="s">
        <v>445</v>
      </c>
      <c r="G83" s="62" t="s">
        <v>481</v>
      </c>
      <c r="H83" s="47" t="s">
        <v>25</v>
      </c>
      <c r="I83" s="50" t="s">
        <v>27</v>
      </c>
      <c r="J83" s="88">
        <v>0.91</v>
      </c>
      <c r="K83" s="35">
        <v>120</v>
      </c>
      <c r="L83" s="24">
        <f t="shared" si="2"/>
        <v>60</v>
      </c>
      <c r="M83" s="25" t="str">
        <f t="shared" si="3"/>
        <v>OK</v>
      </c>
      <c r="N83" s="74"/>
      <c r="O83" s="74"/>
      <c r="P83" s="74"/>
      <c r="Q83" s="74"/>
      <c r="R83" s="74">
        <v>60</v>
      </c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5"/>
      <c r="AI83" s="75"/>
      <c r="AJ83" s="75"/>
      <c r="AK83" s="75"/>
    </row>
    <row r="84" spans="1:37" ht="39.950000000000003" customHeight="1" x14ac:dyDescent="0.25">
      <c r="A84" s="127"/>
      <c r="B84" s="121"/>
      <c r="C84" s="47">
        <v>81</v>
      </c>
      <c r="D84" s="48" t="s">
        <v>318</v>
      </c>
      <c r="E84" s="47" t="s">
        <v>129</v>
      </c>
      <c r="F84" s="47" t="s">
        <v>414</v>
      </c>
      <c r="G84" s="49" t="s">
        <v>337</v>
      </c>
      <c r="H84" s="47" t="s">
        <v>32</v>
      </c>
      <c r="I84" s="50" t="s">
        <v>27</v>
      </c>
      <c r="J84" s="88">
        <v>1.04</v>
      </c>
      <c r="K84" s="35">
        <v>24</v>
      </c>
      <c r="L84" s="24">
        <f t="shared" si="2"/>
        <v>24</v>
      </c>
      <c r="M84" s="25" t="str">
        <f t="shared" si="3"/>
        <v>OK</v>
      </c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5"/>
      <c r="AI84" s="75"/>
      <c r="AJ84" s="75"/>
      <c r="AK84" s="75"/>
    </row>
    <row r="85" spans="1:37" ht="39.950000000000003" customHeight="1" x14ac:dyDescent="0.25">
      <c r="A85" s="127"/>
      <c r="B85" s="121"/>
      <c r="C85" s="47">
        <v>82</v>
      </c>
      <c r="D85" s="48" t="s">
        <v>318</v>
      </c>
      <c r="E85" s="47" t="s">
        <v>130</v>
      </c>
      <c r="F85" s="47" t="s">
        <v>416</v>
      </c>
      <c r="G85" s="49" t="s">
        <v>338</v>
      </c>
      <c r="H85" s="47" t="s">
        <v>25</v>
      </c>
      <c r="I85" s="50" t="s">
        <v>27</v>
      </c>
      <c r="J85" s="88">
        <v>2.23</v>
      </c>
      <c r="K85" s="35">
        <v>24</v>
      </c>
      <c r="L85" s="24">
        <f t="shared" si="2"/>
        <v>12</v>
      </c>
      <c r="M85" s="25" t="str">
        <f t="shared" si="3"/>
        <v>OK</v>
      </c>
      <c r="N85" s="74"/>
      <c r="O85" s="74"/>
      <c r="P85" s="74"/>
      <c r="Q85" s="74"/>
      <c r="R85" s="74">
        <v>12</v>
      </c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5"/>
      <c r="AI85" s="75"/>
      <c r="AJ85" s="75"/>
      <c r="AK85" s="75"/>
    </row>
    <row r="86" spans="1:37" ht="39.950000000000003" customHeight="1" x14ac:dyDescent="0.25">
      <c r="A86" s="128"/>
      <c r="B86" s="122"/>
      <c r="C86" s="47">
        <v>83</v>
      </c>
      <c r="D86" s="48" t="s">
        <v>318</v>
      </c>
      <c r="E86" s="47" t="s">
        <v>131</v>
      </c>
      <c r="F86" s="47" t="s">
        <v>482</v>
      </c>
      <c r="G86" s="49" t="s">
        <v>483</v>
      </c>
      <c r="H86" s="47" t="s">
        <v>25</v>
      </c>
      <c r="I86" s="50" t="s">
        <v>27</v>
      </c>
      <c r="J86" s="88">
        <v>7.88</v>
      </c>
      <c r="K86" s="35">
        <v>24</v>
      </c>
      <c r="L86" s="24">
        <f t="shared" si="2"/>
        <v>12</v>
      </c>
      <c r="M86" s="25" t="str">
        <f t="shared" si="3"/>
        <v>OK</v>
      </c>
      <c r="N86" s="74"/>
      <c r="O86" s="74"/>
      <c r="P86" s="74"/>
      <c r="Q86" s="74"/>
      <c r="R86" s="74">
        <v>12</v>
      </c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5"/>
      <c r="AI86" s="75"/>
      <c r="AJ86" s="75"/>
      <c r="AK86" s="75"/>
    </row>
    <row r="87" spans="1:37" ht="39.950000000000003" customHeight="1" x14ac:dyDescent="0.25">
      <c r="A87" s="109">
        <v>8</v>
      </c>
      <c r="B87" s="112" t="s">
        <v>484</v>
      </c>
      <c r="C87" s="51">
        <v>84</v>
      </c>
      <c r="D87" s="52" t="s">
        <v>318</v>
      </c>
      <c r="E87" s="51" t="s">
        <v>142</v>
      </c>
      <c r="F87" s="51" t="s">
        <v>485</v>
      </c>
      <c r="G87" s="53" t="s">
        <v>341</v>
      </c>
      <c r="H87" s="51" t="s">
        <v>25</v>
      </c>
      <c r="I87" s="54" t="s">
        <v>27</v>
      </c>
      <c r="J87" s="89">
        <v>30</v>
      </c>
      <c r="K87" s="35">
        <v>6</v>
      </c>
      <c r="L87" s="24">
        <f t="shared" si="2"/>
        <v>6</v>
      </c>
      <c r="M87" s="25" t="str">
        <f t="shared" si="3"/>
        <v>OK</v>
      </c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5"/>
      <c r="AI87" s="75"/>
      <c r="AJ87" s="75"/>
      <c r="AK87" s="75"/>
    </row>
    <row r="88" spans="1:37" ht="39.950000000000003" customHeight="1" x14ac:dyDescent="0.25">
      <c r="A88" s="110"/>
      <c r="B88" s="113"/>
      <c r="C88" s="51">
        <v>85</v>
      </c>
      <c r="D88" s="52" t="s">
        <v>318</v>
      </c>
      <c r="E88" s="51" t="s">
        <v>141</v>
      </c>
      <c r="F88" s="51" t="s">
        <v>486</v>
      </c>
      <c r="G88" s="53" t="s">
        <v>340</v>
      </c>
      <c r="H88" s="51" t="s">
        <v>25</v>
      </c>
      <c r="I88" s="54" t="s">
        <v>27</v>
      </c>
      <c r="J88" s="89">
        <v>24</v>
      </c>
      <c r="K88" s="35"/>
      <c r="L88" s="24">
        <f t="shared" si="2"/>
        <v>0</v>
      </c>
      <c r="M88" s="25" t="str">
        <f t="shared" si="3"/>
        <v>OK</v>
      </c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5"/>
      <c r="AI88" s="75"/>
      <c r="AJ88" s="75"/>
      <c r="AK88" s="75"/>
    </row>
    <row r="89" spans="1:37" ht="39.950000000000003" customHeight="1" x14ac:dyDescent="0.25">
      <c r="A89" s="111"/>
      <c r="B89" s="114"/>
      <c r="C89" s="51">
        <v>86</v>
      </c>
      <c r="D89" s="52" t="s">
        <v>318</v>
      </c>
      <c r="E89" s="77" t="s">
        <v>487</v>
      </c>
      <c r="F89" s="77" t="s">
        <v>488</v>
      </c>
      <c r="G89" s="53" t="s">
        <v>489</v>
      </c>
      <c r="H89" s="51" t="s">
        <v>490</v>
      </c>
      <c r="I89" s="54" t="s">
        <v>27</v>
      </c>
      <c r="J89" s="89">
        <v>313.37</v>
      </c>
      <c r="K89" s="35">
        <v>16</v>
      </c>
      <c r="L89" s="24">
        <f t="shared" si="2"/>
        <v>10</v>
      </c>
      <c r="M89" s="25" t="str">
        <f t="shared" si="3"/>
        <v>OK</v>
      </c>
      <c r="N89" s="74"/>
      <c r="O89" s="74"/>
      <c r="P89" s="74">
        <v>6</v>
      </c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5"/>
      <c r="AI89" s="75"/>
      <c r="AJ89" s="75"/>
      <c r="AK89" s="75"/>
    </row>
    <row r="90" spans="1:37" ht="39.950000000000003" customHeight="1" x14ac:dyDescent="0.25">
      <c r="A90" s="117">
        <v>9</v>
      </c>
      <c r="B90" s="120" t="s">
        <v>484</v>
      </c>
      <c r="C90" s="47">
        <v>87</v>
      </c>
      <c r="D90" s="48" t="s">
        <v>316</v>
      </c>
      <c r="E90" s="47" t="s">
        <v>303</v>
      </c>
      <c r="F90" s="47" t="s">
        <v>491</v>
      </c>
      <c r="G90" s="49" t="s">
        <v>492</v>
      </c>
      <c r="H90" s="47" t="s">
        <v>25</v>
      </c>
      <c r="I90" s="47" t="s">
        <v>27</v>
      </c>
      <c r="J90" s="88">
        <v>0.18</v>
      </c>
      <c r="K90" s="35">
        <v>5000</v>
      </c>
      <c r="L90" s="24">
        <f t="shared" si="2"/>
        <v>2000</v>
      </c>
      <c r="M90" s="25" t="str">
        <f t="shared" si="3"/>
        <v>OK</v>
      </c>
      <c r="N90" s="74"/>
      <c r="O90" s="74"/>
      <c r="P90" s="74">
        <v>3000</v>
      </c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5"/>
      <c r="AI90" s="75"/>
      <c r="AJ90" s="75"/>
      <c r="AK90" s="75"/>
    </row>
    <row r="91" spans="1:37" ht="39.950000000000003" customHeight="1" x14ac:dyDescent="0.25">
      <c r="A91" s="118"/>
      <c r="B91" s="121"/>
      <c r="C91" s="47">
        <v>88</v>
      </c>
      <c r="D91" s="48" t="s">
        <v>383</v>
      </c>
      <c r="E91" s="47" t="s">
        <v>304</v>
      </c>
      <c r="F91" s="47" t="s">
        <v>493</v>
      </c>
      <c r="G91" s="49" t="s">
        <v>384</v>
      </c>
      <c r="H91" s="47" t="s">
        <v>25</v>
      </c>
      <c r="I91" s="47" t="s">
        <v>31</v>
      </c>
      <c r="J91" s="88">
        <v>23.46</v>
      </c>
      <c r="K91" s="35">
        <v>5</v>
      </c>
      <c r="L91" s="24">
        <f t="shared" si="2"/>
        <v>3</v>
      </c>
      <c r="M91" s="25" t="str">
        <f t="shared" si="3"/>
        <v>OK</v>
      </c>
      <c r="N91" s="74"/>
      <c r="O91" s="74"/>
      <c r="P91" s="74">
        <v>2</v>
      </c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5"/>
      <c r="AI91" s="75"/>
      <c r="AJ91" s="75"/>
      <c r="AK91" s="75"/>
    </row>
    <row r="92" spans="1:37" ht="39.950000000000003" customHeight="1" x14ac:dyDescent="0.25">
      <c r="A92" s="118"/>
      <c r="B92" s="121"/>
      <c r="C92" s="47">
        <v>89</v>
      </c>
      <c r="D92" s="48" t="s">
        <v>318</v>
      </c>
      <c r="E92" s="78" t="s">
        <v>292</v>
      </c>
      <c r="F92" s="78" t="s">
        <v>494</v>
      </c>
      <c r="G92" s="49" t="s">
        <v>385</v>
      </c>
      <c r="H92" s="47" t="s">
        <v>25</v>
      </c>
      <c r="I92" s="47" t="s">
        <v>27</v>
      </c>
      <c r="J92" s="88">
        <v>0.8</v>
      </c>
      <c r="K92" s="35">
        <v>5000</v>
      </c>
      <c r="L92" s="24">
        <f t="shared" si="2"/>
        <v>4000</v>
      </c>
      <c r="M92" s="25" t="str">
        <f t="shared" si="3"/>
        <v>OK</v>
      </c>
      <c r="N92" s="74"/>
      <c r="O92" s="74"/>
      <c r="P92" s="74">
        <v>1000</v>
      </c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5"/>
      <c r="AI92" s="75"/>
      <c r="AJ92" s="75"/>
      <c r="AK92" s="75"/>
    </row>
    <row r="93" spans="1:37" ht="39.950000000000003" customHeight="1" x14ac:dyDescent="0.25">
      <c r="A93" s="118"/>
      <c r="B93" s="121"/>
      <c r="C93" s="47">
        <v>90</v>
      </c>
      <c r="D93" s="48" t="s">
        <v>318</v>
      </c>
      <c r="E93" s="78" t="s">
        <v>293</v>
      </c>
      <c r="F93" s="78" t="s">
        <v>495</v>
      </c>
      <c r="G93" s="49" t="s">
        <v>386</v>
      </c>
      <c r="H93" s="47" t="s">
        <v>25</v>
      </c>
      <c r="I93" s="47" t="s">
        <v>27</v>
      </c>
      <c r="J93" s="88">
        <v>0.5</v>
      </c>
      <c r="K93" s="35">
        <v>5000</v>
      </c>
      <c r="L93" s="24">
        <f t="shared" si="2"/>
        <v>5000</v>
      </c>
      <c r="M93" s="25" t="str">
        <f t="shared" si="3"/>
        <v>OK</v>
      </c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5"/>
      <c r="AI93" s="75"/>
      <c r="AJ93" s="75"/>
      <c r="AK93" s="75"/>
    </row>
    <row r="94" spans="1:37" ht="39.950000000000003" customHeight="1" x14ac:dyDescent="0.25">
      <c r="A94" s="118"/>
      <c r="B94" s="121"/>
      <c r="C94" s="47">
        <v>91</v>
      </c>
      <c r="D94" s="48" t="s">
        <v>318</v>
      </c>
      <c r="E94" s="78" t="s">
        <v>306</v>
      </c>
      <c r="F94" s="78" t="s">
        <v>496</v>
      </c>
      <c r="G94" s="49" t="s">
        <v>307</v>
      </c>
      <c r="H94" s="47" t="s">
        <v>25</v>
      </c>
      <c r="I94" s="47" t="s">
        <v>27</v>
      </c>
      <c r="J94" s="88">
        <v>2.4</v>
      </c>
      <c r="K94" s="35"/>
      <c r="L94" s="24">
        <f t="shared" si="2"/>
        <v>0</v>
      </c>
      <c r="M94" s="25" t="str">
        <f t="shared" si="3"/>
        <v>OK</v>
      </c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5"/>
      <c r="AI94" s="75"/>
      <c r="AJ94" s="75"/>
      <c r="AK94" s="75"/>
    </row>
    <row r="95" spans="1:37" ht="39.950000000000003" customHeight="1" x14ac:dyDescent="0.25">
      <c r="A95" s="119"/>
      <c r="B95" s="122"/>
      <c r="C95" s="47">
        <v>92</v>
      </c>
      <c r="D95" s="48" t="s">
        <v>318</v>
      </c>
      <c r="E95" s="47" t="s">
        <v>306</v>
      </c>
      <c r="F95" s="47" t="s">
        <v>496</v>
      </c>
      <c r="G95" s="67" t="s">
        <v>497</v>
      </c>
      <c r="H95" s="66" t="s">
        <v>25</v>
      </c>
      <c r="I95" s="66" t="s">
        <v>27</v>
      </c>
      <c r="J95" s="88">
        <v>2.4</v>
      </c>
      <c r="K95" s="35">
        <v>500</v>
      </c>
      <c r="L95" s="24">
        <f t="shared" si="2"/>
        <v>500</v>
      </c>
      <c r="M95" s="25" t="str">
        <f t="shared" si="3"/>
        <v>OK</v>
      </c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5"/>
      <c r="AI95" s="75"/>
      <c r="AJ95" s="75"/>
      <c r="AK95" s="75"/>
    </row>
    <row r="96" spans="1:37" ht="39.950000000000003" customHeight="1" x14ac:dyDescent="0.25">
      <c r="A96" s="123">
        <v>10</v>
      </c>
      <c r="B96" s="112" t="s">
        <v>498</v>
      </c>
      <c r="C96" s="51">
        <v>93</v>
      </c>
      <c r="D96" s="52" t="s">
        <v>323</v>
      </c>
      <c r="E96" s="51" t="s">
        <v>81</v>
      </c>
      <c r="F96" s="51" t="s">
        <v>580</v>
      </c>
      <c r="G96" s="53" t="s">
        <v>82</v>
      </c>
      <c r="H96" s="51" t="s">
        <v>25</v>
      </c>
      <c r="I96" s="54" t="s">
        <v>27</v>
      </c>
      <c r="J96" s="89">
        <v>15.81</v>
      </c>
      <c r="K96" s="35">
        <v>12</v>
      </c>
      <c r="L96" s="24">
        <f t="shared" si="2"/>
        <v>12</v>
      </c>
      <c r="M96" s="25" t="str">
        <f t="shared" si="3"/>
        <v>OK</v>
      </c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5"/>
      <c r="AI96" s="75"/>
      <c r="AJ96" s="75"/>
      <c r="AK96" s="75"/>
    </row>
    <row r="97" spans="1:37" ht="39.950000000000003" customHeight="1" x14ac:dyDescent="0.25">
      <c r="A97" s="124"/>
      <c r="B97" s="113"/>
      <c r="C97" s="51">
        <v>94</v>
      </c>
      <c r="D97" s="52" t="s">
        <v>318</v>
      </c>
      <c r="E97" s="51" t="s">
        <v>123</v>
      </c>
      <c r="F97" s="51" t="s">
        <v>581</v>
      </c>
      <c r="G97" s="55" t="s">
        <v>335</v>
      </c>
      <c r="H97" s="51" t="s">
        <v>25</v>
      </c>
      <c r="I97" s="54" t="s">
        <v>27</v>
      </c>
      <c r="J97" s="89">
        <v>2.16</v>
      </c>
      <c r="K97" s="35">
        <v>12</v>
      </c>
      <c r="L97" s="24">
        <f t="shared" si="2"/>
        <v>12</v>
      </c>
      <c r="M97" s="25" t="str">
        <f t="shared" si="3"/>
        <v>OK</v>
      </c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5"/>
      <c r="AI97" s="75"/>
      <c r="AJ97" s="75"/>
      <c r="AK97" s="75"/>
    </row>
    <row r="98" spans="1:37" ht="39.950000000000003" customHeight="1" x14ac:dyDescent="0.25">
      <c r="A98" s="124"/>
      <c r="B98" s="113"/>
      <c r="C98" s="51">
        <v>95</v>
      </c>
      <c r="D98" s="52" t="s">
        <v>318</v>
      </c>
      <c r="E98" s="51" t="s">
        <v>65</v>
      </c>
      <c r="F98" s="51" t="s">
        <v>582</v>
      </c>
      <c r="G98" s="53" t="s">
        <v>66</v>
      </c>
      <c r="H98" s="51" t="s">
        <v>25</v>
      </c>
      <c r="I98" s="54" t="s">
        <v>27</v>
      </c>
      <c r="J98" s="89">
        <v>1.45</v>
      </c>
      <c r="K98" s="35">
        <v>48</v>
      </c>
      <c r="L98" s="24">
        <f t="shared" si="2"/>
        <v>36</v>
      </c>
      <c r="M98" s="25" t="str">
        <f t="shared" si="3"/>
        <v>OK</v>
      </c>
      <c r="N98" s="74"/>
      <c r="O98" s="74">
        <v>12</v>
      </c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5"/>
      <c r="AI98" s="75"/>
      <c r="AJ98" s="75"/>
      <c r="AK98" s="75"/>
    </row>
    <row r="99" spans="1:37" ht="39.950000000000003" customHeight="1" x14ac:dyDescent="0.25">
      <c r="A99" s="124"/>
      <c r="B99" s="113"/>
      <c r="C99" s="51">
        <v>96</v>
      </c>
      <c r="D99" s="52" t="s">
        <v>318</v>
      </c>
      <c r="E99" s="51" t="s">
        <v>62</v>
      </c>
      <c r="F99" s="51" t="s">
        <v>412</v>
      </c>
      <c r="G99" s="53" t="s">
        <v>63</v>
      </c>
      <c r="H99" s="51" t="s">
        <v>25</v>
      </c>
      <c r="I99" s="54" t="s">
        <v>27</v>
      </c>
      <c r="J99" s="89">
        <v>1.5</v>
      </c>
      <c r="K99" s="35">
        <v>24</v>
      </c>
      <c r="L99" s="24">
        <f t="shared" si="2"/>
        <v>24</v>
      </c>
      <c r="M99" s="25" t="str">
        <f t="shared" si="3"/>
        <v>OK</v>
      </c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5"/>
      <c r="AI99" s="75"/>
      <c r="AJ99" s="75"/>
      <c r="AK99" s="75"/>
    </row>
    <row r="100" spans="1:37" ht="39.950000000000003" customHeight="1" x14ac:dyDescent="0.25">
      <c r="A100" s="124"/>
      <c r="B100" s="113"/>
      <c r="C100" s="51">
        <v>97</v>
      </c>
      <c r="D100" s="52" t="s">
        <v>318</v>
      </c>
      <c r="E100" s="51" t="s">
        <v>196</v>
      </c>
      <c r="F100" s="51" t="s">
        <v>583</v>
      </c>
      <c r="G100" s="53" t="s">
        <v>348</v>
      </c>
      <c r="H100" s="51" t="s">
        <v>34</v>
      </c>
      <c r="I100" s="54" t="s">
        <v>27</v>
      </c>
      <c r="J100" s="89">
        <v>0.71</v>
      </c>
      <c r="K100" s="35"/>
      <c r="L100" s="24">
        <f t="shared" si="2"/>
        <v>0</v>
      </c>
      <c r="M100" s="25" t="str">
        <f t="shared" si="3"/>
        <v>OK</v>
      </c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5"/>
      <c r="AI100" s="75"/>
      <c r="AJ100" s="75"/>
      <c r="AK100" s="75"/>
    </row>
    <row r="101" spans="1:37" ht="39.950000000000003" customHeight="1" x14ac:dyDescent="0.25">
      <c r="A101" s="124"/>
      <c r="B101" s="113"/>
      <c r="C101" s="51">
        <v>98</v>
      </c>
      <c r="D101" s="52" t="s">
        <v>318</v>
      </c>
      <c r="E101" s="51" t="s">
        <v>186</v>
      </c>
      <c r="F101" s="51" t="s">
        <v>584</v>
      </c>
      <c r="G101" s="55" t="s">
        <v>187</v>
      </c>
      <c r="H101" s="51" t="s">
        <v>34</v>
      </c>
      <c r="I101" s="54" t="s">
        <v>27</v>
      </c>
      <c r="J101" s="89">
        <v>5.9</v>
      </c>
      <c r="K101" s="35">
        <v>120</v>
      </c>
      <c r="L101" s="24">
        <f t="shared" si="2"/>
        <v>70</v>
      </c>
      <c r="M101" s="25" t="str">
        <f t="shared" si="3"/>
        <v>OK</v>
      </c>
      <c r="N101" s="74"/>
      <c r="O101" s="74">
        <v>50</v>
      </c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5"/>
      <c r="AI101" s="75"/>
      <c r="AJ101" s="75"/>
      <c r="AK101" s="75"/>
    </row>
    <row r="102" spans="1:37" ht="39.950000000000003" customHeight="1" x14ac:dyDescent="0.25">
      <c r="A102" s="124"/>
      <c r="B102" s="113"/>
      <c r="C102" s="51">
        <v>99</v>
      </c>
      <c r="D102" s="52" t="s">
        <v>318</v>
      </c>
      <c r="E102" s="51" t="s">
        <v>190</v>
      </c>
      <c r="F102" s="51" t="s">
        <v>584</v>
      </c>
      <c r="G102" s="53" t="s">
        <v>191</v>
      </c>
      <c r="H102" s="51" t="s">
        <v>25</v>
      </c>
      <c r="I102" s="54" t="s">
        <v>27</v>
      </c>
      <c r="J102" s="89">
        <v>3.2</v>
      </c>
      <c r="K102" s="35">
        <v>120</v>
      </c>
      <c r="L102" s="24">
        <f t="shared" si="2"/>
        <v>60</v>
      </c>
      <c r="M102" s="25" t="str">
        <f t="shared" si="3"/>
        <v>OK</v>
      </c>
      <c r="N102" s="74"/>
      <c r="O102" s="74">
        <v>60</v>
      </c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5"/>
      <c r="AI102" s="75"/>
      <c r="AJ102" s="75"/>
      <c r="AK102" s="75"/>
    </row>
    <row r="103" spans="1:37" ht="39.950000000000003" customHeight="1" x14ac:dyDescent="0.25">
      <c r="A103" s="124"/>
      <c r="B103" s="113"/>
      <c r="C103" s="51">
        <v>100</v>
      </c>
      <c r="D103" s="52" t="s">
        <v>318</v>
      </c>
      <c r="E103" s="51" t="s">
        <v>188</v>
      </c>
      <c r="F103" s="51" t="s">
        <v>583</v>
      </c>
      <c r="G103" s="55" t="s">
        <v>189</v>
      </c>
      <c r="H103" s="51" t="s">
        <v>34</v>
      </c>
      <c r="I103" s="54" t="s">
        <v>27</v>
      </c>
      <c r="J103" s="89">
        <v>0.95</v>
      </c>
      <c r="K103" s="40">
        <v>60</v>
      </c>
      <c r="L103" s="24">
        <f t="shared" si="2"/>
        <v>30</v>
      </c>
      <c r="M103" s="25" t="str">
        <f t="shared" si="3"/>
        <v>OK</v>
      </c>
      <c r="N103" s="74"/>
      <c r="O103" s="74">
        <v>30</v>
      </c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5"/>
      <c r="AI103" s="75"/>
      <c r="AJ103" s="75"/>
      <c r="AK103" s="75"/>
    </row>
    <row r="104" spans="1:37" ht="39.950000000000003" customHeight="1" x14ac:dyDescent="0.25">
      <c r="A104" s="124"/>
      <c r="B104" s="113"/>
      <c r="C104" s="51">
        <v>101</v>
      </c>
      <c r="D104" s="52" t="s">
        <v>318</v>
      </c>
      <c r="E104" s="51" t="s">
        <v>201</v>
      </c>
      <c r="F104" s="51" t="s">
        <v>585</v>
      </c>
      <c r="G104" s="53" t="s">
        <v>504</v>
      </c>
      <c r="H104" s="51" t="s">
        <v>34</v>
      </c>
      <c r="I104" s="54" t="s">
        <v>27</v>
      </c>
      <c r="J104" s="89">
        <v>52.65</v>
      </c>
      <c r="K104" s="40">
        <v>12</v>
      </c>
      <c r="L104" s="24">
        <f t="shared" si="2"/>
        <v>12</v>
      </c>
      <c r="M104" s="25" t="str">
        <f t="shared" si="3"/>
        <v>OK</v>
      </c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5"/>
      <c r="AI104" s="75"/>
      <c r="AJ104" s="75"/>
      <c r="AK104" s="75"/>
    </row>
    <row r="105" spans="1:37" ht="39.950000000000003" customHeight="1" x14ac:dyDescent="0.25">
      <c r="A105" s="124"/>
      <c r="B105" s="113"/>
      <c r="C105" s="51">
        <v>102</v>
      </c>
      <c r="D105" s="52" t="s">
        <v>318</v>
      </c>
      <c r="E105" s="51" t="s">
        <v>350</v>
      </c>
      <c r="F105" s="51" t="s">
        <v>583</v>
      </c>
      <c r="G105" s="53" t="s">
        <v>351</v>
      </c>
      <c r="H105" s="51" t="s">
        <v>34</v>
      </c>
      <c r="I105" s="54" t="s">
        <v>27</v>
      </c>
      <c r="J105" s="89">
        <v>0.7</v>
      </c>
      <c r="K105" s="40"/>
      <c r="L105" s="24">
        <f t="shared" si="2"/>
        <v>0</v>
      </c>
      <c r="M105" s="25" t="str">
        <f t="shared" si="3"/>
        <v>OK</v>
      </c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5"/>
      <c r="AI105" s="75"/>
      <c r="AJ105" s="75"/>
      <c r="AK105" s="75"/>
    </row>
    <row r="106" spans="1:37" ht="39.950000000000003" customHeight="1" x14ac:dyDescent="0.25">
      <c r="A106" s="124"/>
      <c r="B106" s="113"/>
      <c r="C106" s="51">
        <v>103</v>
      </c>
      <c r="D106" s="52" t="s">
        <v>318</v>
      </c>
      <c r="E106" s="51" t="s">
        <v>197</v>
      </c>
      <c r="F106" s="51" t="s">
        <v>583</v>
      </c>
      <c r="G106" s="53" t="s">
        <v>349</v>
      </c>
      <c r="H106" s="51" t="s">
        <v>34</v>
      </c>
      <c r="I106" s="54" t="s">
        <v>27</v>
      </c>
      <c r="J106" s="89">
        <v>0.71</v>
      </c>
      <c r="K106" s="40"/>
      <c r="L106" s="24">
        <f t="shared" si="2"/>
        <v>0</v>
      </c>
      <c r="M106" s="25" t="str">
        <f t="shared" si="3"/>
        <v>OK</v>
      </c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5"/>
      <c r="AI106" s="75"/>
      <c r="AJ106" s="75"/>
      <c r="AK106" s="75"/>
    </row>
    <row r="107" spans="1:37" ht="39.950000000000003" customHeight="1" x14ac:dyDescent="0.25">
      <c r="A107" s="124"/>
      <c r="B107" s="113"/>
      <c r="C107" s="51">
        <v>104</v>
      </c>
      <c r="D107" s="52" t="s">
        <v>318</v>
      </c>
      <c r="E107" s="51" t="s">
        <v>505</v>
      </c>
      <c r="F107" s="51" t="s">
        <v>502</v>
      </c>
      <c r="G107" s="53" t="s">
        <v>198</v>
      </c>
      <c r="H107" s="51" t="s">
        <v>34</v>
      </c>
      <c r="I107" s="54" t="s">
        <v>27</v>
      </c>
      <c r="J107" s="89">
        <v>12.85</v>
      </c>
      <c r="K107" s="40">
        <v>12</v>
      </c>
      <c r="L107" s="24">
        <f t="shared" si="2"/>
        <v>6</v>
      </c>
      <c r="M107" s="25" t="str">
        <f t="shared" si="3"/>
        <v>OK</v>
      </c>
      <c r="N107" s="74"/>
      <c r="O107" s="74">
        <v>6</v>
      </c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5"/>
      <c r="AI107" s="75"/>
      <c r="AJ107" s="75"/>
      <c r="AK107" s="75"/>
    </row>
    <row r="108" spans="1:37" ht="39.950000000000003" customHeight="1" x14ac:dyDescent="0.25">
      <c r="A108" s="125"/>
      <c r="B108" s="114"/>
      <c r="C108" s="51">
        <v>105</v>
      </c>
      <c r="D108" s="52" t="s">
        <v>318</v>
      </c>
      <c r="E108" s="51" t="s">
        <v>199</v>
      </c>
      <c r="F108" s="51" t="s">
        <v>584</v>
      </c>
      <c r="G108" s="53" t="s">
        <v>200</v>
      </c>
      <c r="H108" s="51" t="s">
        <v>25</v>
      </c>
      <c r="I108" s="54" t="s">
        <v>27</v>
      </c>
      <c r="J108" s="89">
        <v>7.78</v>
      </c>
      <c r="K108" s="40">
        <v>24</v>
      </c>
      <c r="L108" s="24">
        <f t="shared" si="2"/>
        <v>18</v>
      </c>
      <c r="M108" s="25" t="str">
        <f t="shared" si="3"/>
        <v>OK</v>
      </c>
      <c r="N108" s="74"/>
      <c r="O108" s="74">
        <v>6</v>
      </c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5"/>
      <c r="AI108" s="75"/>
      <c r="AJ108" s="75"/>
      <c r="AK108" s="75"/>
    </row>
    <row r="109" spans="1:37" ht="39.950000000000003" customHeight="1" x14ac:dyDescent="0.25">
      <c r="A109" s="126">
        <v>11</v>
      </c>
      <c r="B109" s="120" t="s">
        <v>410</v>
      </c>
      <c r="C109" s="47">
        <v>106</v>
      </c>
      <c r="D109" s="48" t="s">
        <v>318</v>
      </c>
      <c r="E109" s="47" t="s">
        <v>216</v>
      </c>
      <c r="F109" s="47" t="s">
        <v>507</v>
      </c>
      <c r="G109" s="49" t="s">
        <v>217</v>
      </c>
      <c r="H109" s="47" t="s">
        <v>25</v>
      </c>
      <c r="I109" s="50" t="s">
        <v>27</v>
      </c>
      <c r="J109" s="88">
        <v>46.76</v>
      </c>
      <c r="K109" s="35">
        <v>12</v>
      </c>
      <c r="L109" s="24">
        <f t="shared" si="2"/>
        <v>12</v>
      </c>
      <c r="M109" s="25" t="str">
        <f t="shared" si="3"/>
        <v>OK</v>
      </c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5"/>
      <c r="AI109" s="75"/>
      <c r="AJ109" s="75"/>
      <c r="AK109" s="75"/>
    </row>
    <row r="110" spans="1:37" ht="39.950000000000003" customHeight="1" x14ac:dyDescent="0.25">
      <c r="A110" s="127"/>
      <c r="B110" s="121"/>
      <c r="C110" s="47">
        <v>107</v>
      </c>
      <c r="D110" s="48" t="s">
        <v>318</v>
      </c>
      <c r="E110" s="47" t="s">
        <v>212</v>
      </c>
      <c r="F110" s="47" t="s">
        <v>455</v>
      </c>
      <c r="G110" s="56" t="s">
        <v>358</v>
      </c>
      <c r="H110" s="47" t="s">
        <v>25</v>
      </c>
      <c r="I110" s="50" t="s">
        <v>27</v>
      </c>
      <c r="J110" s="88">
        <v>33.42</v>
      </c>
      <c r="K110" s="35">
        <v>24</v>
      </c>
      <c r="L110" s="24">
        <f t="shared" si="2"/>
        <v>24</v>
      </c>
      <c r="M110" s="25" t="str">
        <f t="shared" si="3"/>
        <v>OK</v>
      </c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5"/>
      <c r="AI110" s="75"/>
      <c r="AJ110" s="75"/>
      <c r="AK110" s="75"/>
    </row>
    <row r="111" spans="1:37" ht="39.950000000000003" customHeight="1" x14ac:dyDescent="0.25">
      <c r="A111" s="128"/>
      <c r="B111" s="122"/>
      <c r="C111" s="47">
        <v>108</v>
      </c>
      <c r="D111" s="48" t="s">
        <v>318</v>
      </c>
      <c r="E111" s="47" t="s">
        <v>215</v>
      </c>
      <c r="F111" s="47" t="s">
        <v>416</v>
      </c>
      <c r="G111" s="56" t="s">
        <v>508</v>
      </c>
      <c r="H111" s="47" t="s">
        <v>25</v>
      </c>
      <c r="I111" s="50" t="s">
        <v>27</v>
      </c>
      <c r="J111" s="88">
        <v>8.2100000000000009</v>
      </c>
      <c r="K111" s="40">
        <v>12</v>
      </c>
      <c r="L111" s="24">
        <f t="shared" si="2"/>
        <v>0</v>
      </c>
      <c r="M111" s="25" t="str">
        <f t="shared" si="3"/>
        <v>OK</v>
      </c>
      <c r="N111" s="74"/>
      <c r="O111" s="74"/>
      <c r="P111" s="74"/>
      <c r="Q111" s="74"/>
      <c r="R111" s="74"/>
      <c r="S111" s="74">
        <v>12</v>
      </c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5"/>
      <c r="AI111" s="75"/>
      <c r="AJ111" s="75"/>
      <c r="AK111" s="75"/>
    </row>
    <row r="112" spans="1:37" ht="39.950000000000003" customHeight="1" x14ac:dyDescent="0.25">
      <c r="A112" s="109">
        <v>12</v>
      </c>
      <c r="B112" s="112" t="s">
        <v>410</v>
      </c>
      <c r="C112" s="51">
        <v>109</v>
      </c>
      <c r="D112" s="52" t="s">
        <v>317</v>
      </c>
      <c r="E112" s="51" t="s">
        <v>207</v>
      </c>
      <c r="F112" s="51" t="s">
        <v>478</v>
      </c>
      <c r="G112" s="63" t="s">
        <v>354</v>
      </c>
      <c r="H112" s="51" t="s">
        <v>28</v>
      </c>
      <c r="I112" s="54" t="s">
        <v>27</v>
      </c>
      <c r="J112" s="89">
        <v>1.1000000000000001</v>
      </c>
      <c r="K112" s="40">
        <v>60</v>
      </c>
      <c r="L112" s="24">
        <f t="shared" si="2"/>
        <v>15</v>
      </c>
      <c r="M112" s="25" t="str">
        <f t="shared" si="3"/>
        <v>OK</v>
      </c>
      <c r="N112" s="74"/>
      <c r="O112" s="74"/>
      <c r="P112" s="74"/>
      <c r="Q112" s="74"/>
      <c r="R112" s="74"/>
      <c r="S112" s="74">
        <v>45</v>
      </c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5"/>
      <c r="AI112" s="75"/>
      <c r="AJ112" s="75"/>
      <c r="AK112" s="75"/>
    </row>
    <row r="113" spans="1:37" ht="39.950000000000003" customHeight="1" x14ac:dyDescent="0.25">
      <c r="A113" s="110"/>
      <c r="B113" s="113"/>
      <c r="C113" s="51">
        <v>110</v>
      </c>
      <c r="D113" s="52" t="s">
        <v>317</v>
      </c>
      <c r="E113" s="51" t="s">
        <v>209</v>
      </c>
      <c r="F113" s="51" t="s">
        <v>509</v>
      </c>
      <c r="G113" s="63" t="s">
        <v>356</v>
      </c>
      <c r="H113" s="51" t="s">
        <v>28</v>
      </c>
      <c r="I113" s="54" t="s">
        <v>27</v>
      </c>
      <c r="J113" s="89">
        <v>2</v>
      </c>
      <c r="K113" s="35"/>
      <c r="L113" s="24">
        <f t="shared" si="2"/>
        <v>0</v>
      </c>
      <c r="M113" s="25" t="str">
        <f t="shared" si="3"/>
        <v>OK</v>
      </c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5"/>
      <c r="AI113" s="75"/>
      <c r="AJ113" s="75"/>
      <c r="AK113" s="75"/>
    </row>
    <row r="114" spans="1:37" ht="39.950000000000003" customHeight="1" x14ac:dyDescent="0.25">
      <c r="A114" s="110"/>
      <c r="B114" s="113"/>
      <c r="C114" s="51">
        <v>111</v>
      </c>
      <c r="D114" s="52" t="s">
        <v>317</v>
      </c>
      <c r="E114" s="51" t="s">
        <v>208</v>
      </c>
      <c r="F114" s="51" t="s">
        <v>509</v>
      </c>
      <c r="G114" s="63" t="s">
        <v>355</v>
      </c>
      <c r="H114" s="51" t="s">
        <v>28</v>
      </c>
      <c r="I114" s="54" t="s">
        <v>27</v>
      </c>
      <c r="J114" s="89">
        <v>2.5</v>
      </c>
      <c r="K114" s="35"/>
      <c r="L114" s="24">
        <f t="shared" si="2"/>
        <v>0</v>
      </c>
      <c r="M114" s="25" t="str">
        <f t="shared" si="3"/>
        <v>OK</v>
      </c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5"/>
      <c r="AI114" s="75"/>
      <c r="AJ114" s="75"/>
      <c r="AK114" s="75"/>
    </row>
    <row r="115" spans="1:37" ht="39.950000000000003" customHeight="1" x14ac:dyDescent="0.25">
      <c r="A115" s="110"/>
      <c r="B115" s="113"/>
      <c r="C115" s="51">
        <v>112</v>
      </c>
      <c r="D115" s="52" t="s">
        <v>318</v>
      </c>
      <c r="E115" s="51" t="s">
        <v>202</v>
      </c>
      <c r="F115" s="51" t="s">
        <v>445</v>
      </c>
      <c r="G115" s="55" t="s">
        <v>352</v>
      </c>
      <c r="H115" s="51" t="s">
        <v>30</v>
      </c>
      <c r="I115" s="54" t="s">
        <v>27</v>
      </c>
      <c r="J115" s="89">
        <v>0.5</v>
      </c>
      <c r="K115" s="35">
        <v>12</v>
      </c>
      <c r="L115" s="24">
        <f t="shared" si="2"/>
        <v>12</v>
      </c>
      <c r="M115" s="25" t="str">
        <f t="shared" si="3"/>
        <v>OK</v>
      </c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5"/>
      <c r="AI115" s="75"/>
      <c r="AJ115" s="75"/>
      <c r="AK115" s="75"/>
    </row>
    <row r="116" spans="1:37" ht="39.950000000000003" customHeight="1" x14ac:dyDescent="0.25">
      <c r="A116" s="110"/>
      <c r="B116" s="113"/>
      <c r="C116" s="51">
        <v>113</v>
      </c>
      <c r="D116" s="52" t="s">
        <v>318</v>
      </c>
      <c r="E116" s="51" t="s">
        <v>203</v>
      </c>
      <c r="F116" s="51" t="s">
        <v>445</v>
      </c>
      <c r="G116" s="55" t="s">
        <v>353</v>
      </c>
      <c r="H116" s="51" t="s">
        <v>30</v>
      </c>
      <c r="I116" s="54" t="s">
        <v>27</v>
      </c>
      <c r="J116" s="89">
        <v>0.5</v>
      </c>
      <c r="K116" s="35">
        <v>12</v>
      </c>
      <c r="L116" s="24">
        <f t="shared" si="2"/>
        <v>12</v>
      </c>
      <c r="M116" s="25" t="str">
        <f t="shared" si="3"/>
        <v>OK</v>
      </c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5"/>
      <c r="AI116" s="75"/>
      <c r="AJ116" s="75"/>
      <c r="AK116" s="75"/>
    </row>
    <row r="117" spans="1:37" ht="39.950000000000003" customHeight="1" x14ac:dyDescent="0.25">
      <c r="A117" s="110"/>
      <c r="B117" s="113"/>
      <c r="C117" s="51">
        <v>114</v>
      </c>
      <c r="D117" s="52" t="s">
        <v>318</v>
      </c>
      <c r="E117" s="51" t="s">
        <v>222</v>
      </c>
      <c r="F117" s="51" t="s">
        <v>510</v>
      </c>
      <c r="G117" s="55" t="s">
        <v>363</v>
      </c>
      <c r="H117" s="51" t="s">
        <v>28</v>
      </c>
      <c r="I117" s="54" t="s">
        <v>27</v>
      </c>
      <c r="J117" s="89">
        <v>10</v>
      </c>
      <c r="K117" s="35">
        <v>40</v>
      </c>
      <c r="L117" s="24">
        <f t="shared" si="2"/>
        <v>40</v>
      </c>
      <c r="M117" s="25" t="str">
        <f t="shared" si="3"/>
        <v>OK</v>
      </c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5"/>
      <c r="AI117" s="75"/>
      <c r="AJ117" s="75"/>
      <c r="AK117" s="75"/>
    </row>
    <row r="118" spans="1:37" ht="39.950000000000003" customHeight="1" x14ac:dyDescent="0.25">
      <c r="A118" s="110"/>
      <c r="B118" s="113"/>
      <c r="C118" s="51">
        <v>115</v>
      </c>
      <c r="D118" s="52" t="s">
        <v>318</v>
      </c>
      <c r="E118" s="51" t="s">
        <v>221</v>
      </c>
      <c r="F118" s="51" t="s">
        <v>510</v>
      </c>
      <c r="G118" s="55" t="s">
        <v>362</v>
      </c>
      <c r="H118" s="51" t="s">
        <v>37</v>
      </c>
      <c r="I118" s="54" t="s">
        <v>27</v>
      </c>
      <c r="J118" s="89">
        <v>7.2</v>
      </c>
      <c r="K118" s="35">
        <v>60</v>
      </c>
      <c r="L118" s="24">
        <f t="shared" si="2"/>
        <v>60</v>
      </c>
      <c r="M118" s="25" t="str">
        <f t="shared" si="3"/>
        <v>OK</v>
      </c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5"/>
      <c r="AI118" s="75"/>
      <c r="AJ118" s="75"/>
      <c r="AK118" s="75"/>
    </row>
    <row r="119" spans="1:37" ht="39.950000000000003" customHeight="1" x14ac:dyDescent="0.25">
      <c r="A119" s="110"/>
      <c r="B119" s="113"/>
      <c r="C119" s="51">
        <v>116</v>
      </c>
      <c r="D119" s="52" t="s">
        <v>318</v>
      </c>
      <c r="E119" s="51" t="s">
        <v>219</v>
      </c>
      <c r="F119" s="51" t="s">
        <v>412</v>
      </c>
      <c r="G119" s="53" t="s">
        <v>360</v>
      </c>
      <c r="H119" s="51" t="s">
        <v>28</v>
      </c>
      <c r="I119" s="54" t="s">
        <v>27</v>
      </c>
      <c r="J119" s="89">
        <v>10.27</v>
      </c>
      <c r="K119" s="40"/>
      <c r="L119" s="24">
        <f t="shared" si="2"/>
        <v>0</v>
      </c>
      <c r="M119" s="25" t="str">
        <f t="shared" si="3"/>
        <v>OK</v>
      </c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5"/>
      <c r="AI119" s="75"/>
      <c r="AJ119" s="75"/>
      <c r="AK119" s="75"/>
    </row>
    <row r="120" spans="1:37" ht="39.950000000000003" customHeight="1" x14ac:dyDescent="0.25">
      <c r="A120" s="110"/>
      <c r="B120" s="113"/>
      <c r="C120" s="51">
        <v>117</v>
      </c>
      <c r="D120" s="52" t="s">
        <v>318</v>
      </c>
      <c r="E120" s="51" t="s">
        <v>218</v>
      </c>
      <c r="F120" s="51" t="s">
        <v>416</v>
      </c>
      <c r="G120" s="55" t="s">
        <v>359</v>
      </c>
      <c r="H120" s="51" t="s">
        <v>28</v>
      </c>
      <c r="I120" s="54" t="s">
        <v>27</v>
      </c>
      <c r="J120" s="89">
        <v>0.7</v>
      </c>
      <c r="K120" s="35"/>
      <c r="L120" s="24">
        <f t="shared" si="2"/>
        <v>0</v>
      </c>
      <c r="M120" s="25" t="str">
        <f t="shared" si="3"/>
        <v>OK</v>
      </c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5"/>
      <c r="AI120" s="75"/>
      <c r="AJ120" s="75"/>
      <c r="AK120" s="75"/>
    </row>
    <row r="121" spans="1:37" ht="39.950000000000003" customHeight="1" x14ac:dyDescent="0.25">
      <c r="A121" s="110"/>
      <c r="B121" s="113"/>
      <c r="C121" s="51">
        <v>118</v>
      </c>
      <c r="D121" s="52" t="s">
        <v>318</v>
      </c>
      <c r="E121" s="51" t="s">
        <v>220</v>
      </c>
      <c r="F121" s="51" t="s">
        <v>412</v>
      </c>
      <c r="G121" s="53" t="s">
        <v>361</v>
      </c>
      <c r="H121" s="51" t="s">
        <v>28</v>
      </c>
      <c r="I121" s="54" t="s">
        <v>27</v>
      </c>
      <c r="J121" s="89">
        <v>6</v>
      </c>
      <c r="K121" s="35"/>
      <c r="L121" s="24">
        <f t="shared" si="2"/>
        <v>0</v>
      </c>
      <c r="M121" s="25" t="str">
        <f t="shared" si="3"/>
        <v>OK</v>
      </c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5"/>
      <c r="AI121" s="75"/>
      <c r="AJ121" s="75"/>
      <c r="AK121" s="75"/>
    </row>
    <row r="122" spans="1:37" ht="39.950000000000003" customHeight="1" x14ac:dyDescent="0.25">
      <c r="A122" s="110"/>
      <c r="B122" s="113"/>
      <c r="C122" s="51">
        <v>119</v>
      </c>
      <c r="D122" s="52" t="s">
        <v>382</v>
      </c>
      <c r="E122" s="51" t="s">
        <v>301</v>
      </c>
      <c r="F122" s="51" t="s">
        <v>511</v>
      </c>
      <c r="G122" s="79" t="s">
        <v>302</v>
      </c>
      <c r="H122" s="51" t="s">
        <v>25</v>
      </c>
      <c r="I122" s="51" t="s">
        <v>27</v>
      </c>
      <c r="J122" s="89">
        <v>179.7</v>
      </c>
      <c r="K122" s="35"/>
      <c r="L122" s="24">
        <f t="shared" si="2"/>
        <v>0</v>
      </c>
      <c r="M122" s="25" t="str">
        <f t="shared" si="3"/>
        <v>OK</v>
      </c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5"/>
      <c r="AI122" s="75"/>
      <c r="AJ122" s="75"/>
      <c r="AK122" s="75"/>
    </row>
    <row r="123" spans="1:37" ht="39.950000000000003" customHeight="1" x14ac:dyDescent="0.25">
      <c r="A123" s="110"/>
      <c r="B123" s="113"/>
      <c r="C123" s="51">
        <v>120</v>
      </c>
      <c r="D123" s="52" t="s">
        <v>317</v>
      </c>
      <c r="E123" s="51" t="s">
        <v>299</v>
      </c>
      <c r="F123" s="51" t="s">
        <v>416</v>
      </c>
      <c r="G123" s="79" t="s">
        <v>300</v>
      </c>
      <c r="H123" s="51" t="s">
        <v>25</v>
      </c>
      <c r="I123" s="54" t="s">
        <v>27</v>
      </c>
      <c r="J123" s="89">
        <v>0.7</v>
      </c>
      <c r="K123" s="35"/>
      <c r="L123" s="24">
        <f t="shared" si="2"/>
        <v>0</v>
      </c>
      <c r="M123" s="25" t="str">
        <f t="shared" si="3"/>
        <v>OK</v>
      </c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5"/>
      <c r="AI123" s="75"/>
      <c r="AJ123" s="75"/>
      <c r="AK123" s="75"/>
    </row>
    <row r="124" spans="1:37" ht="39.950000000000003" customHeight="1" x14ac:dyDescent="0.25">
      <c r="A124" s="110"/>
      <c r="B124" s="113"/>
      <c r="C124" s="51">
        <v>121</v>
      </c>
      <c r="D124" s="52" t="s">
        <v>318</v>
      </c>
      <c r="E124" s="51" t="s">
        <v>277</v>
      </c>
      <c r="F124" s="51" t="s">
        <v>512</v>
      </c>
      <c r="G124" s="53" t="s">
        <v>278</v>
      </c>
      <c r="H124" s="51" t="s">
        <v>37</v>
      </c>
      <c r="I124" s="80" t="s">
        <v>27</v>
      </c>
      <c r="J124" s="89">
        <v>7</v>
      </c>
      <c r="K124" s="35"/>
      <c r="L124" s="24">
        <f t="shared" si="2"/>
        <v>0</v>
      </c>
      <c r="M124" s="25" t="str">
        <f t="shared" si="3"/>
        <v>OK</v>
      </c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5"/>
      <c r="AI124" s="75"/>
      <c r="AJ124" s="75"/>
      <c r="AK124" s="75"/>
    </row>
    <row r="125" spans="1:37" ht="39.950000000000003" customHeight="1" x14ac:dyDescent="0.25">
      <c r="A125" s="110"/>
      <c r="B125" s="113"/>
      <c r="C125" s="51">
        <v>122</v>
      </c>
      <c r="D125" s="52" t="s">
        <v>317</v>
      </c>
      <c r="E125" s="51" t="s">
        <v>211</v>
      </c>
      <c r="F125" s="51" t="s">
        <v>513</v>
      </c>
      <c r="G125" s="53" t="s">
        <v>514</v>
      </c>
      <c r="H125" s="51" t="s">
        <v>28</v>
      </c>
      <c r="I125" s="54" t="s">
        <v>27</v>
      </c>
      <c r="J125" s="89">
        <v>3.75</v>
      </c>
      <c r="K125" s="35">
        <v>40</v>
      </c>
      <c r="L125" s="24">
        <f t="shared" si="2"/>
        <v>0</v>
      </c>
      <c r="M125" s="25" t="str">
        <f t="shared" si="3"/>
        <v>OK</v>
      </c>
      <c r="N125" s="74"/>
      <c r="O125" s="74"/>
      <c r="P125" s="74"/>
      <c r="Q125" s="74"/>
      <c r="R125" s="74"/>
      <c r="S125" s="74">
        <v>40</v>
      </c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5"/>
      <c r="AI125" s="75"/>
      <c r="AJ125" s="75"/>
      <c r="AK125" s="75"/>
    </row>
    <row r="126" spans="1:37" ht="39.950000000000003" customHeight="1" x14ac:dyDescent="0.25">
      <c r="A126" s="110"/>
      <c r="B126" s="113"/>
      <c r="C126" s="51">
        <v>123</v>
      </c>
      <c r="D126" s="52" t="s">
        <v>317</v>
      </c>
      <c r="E126" s="51" t="s">
        <v>210</v>
      </c>
      <c r="F126" s="51" t="s">
        <v>515</v>
      </c>
      <c r="G126" s="53" t="s">
        <v>357</v>
      </c>
      <c r="H126" s="51" t="s">
        <v>28</v>
      </c>
      <c r="I126" s="54" t="s">
        <v>27</v>
      </c>
      <c r="J126" s="89">
        <v>39.15</v>
      </c>
      <c r="K126" s="40"/>
      <c r="L126" s="24">
        <f t="shared" si="2"/>
        <v>0</v>
      </c>
      <c r="M126" s="25" t="str">
        <f t="shared" si="3"/>
        <v>OK</v>
      </c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5"/>
      <c r="AI126" s="75"/>
      <c r="AJ126" s="75"/>
      <c r="AK126" s="75"/>
    </row>
    <row r="127" spans="1:37" ht="39.950000000000003" customHeight="1" x14ac:dyDescent="0.25">
      <c r="A127" s="110"/>
      <c r="B127" s="113"/>
      <c r="C127" s="51">
        <v>124</v>
      </c>
      <c r="D127" s="52" t="s">
        <v>318</v>
      </c>
      <c r="E127" s="51" t="s">
        <v>206</v>
      </c>
      <c r="F127" s="51" t="s">
        <v>515</v>
      </c>
      <c r="G127" s="63" t="s">
        <v>516</v>
      </c>
      <c r="H127" s="51" t="s">
        <v>25</v>
      </c>
      <c r="I127" s="54" t="s">
        <v>27</v>
      </c>
      <c r="J127" s="89">
        <v>0.6</v>
      </c>
      <c r="K127" s="35">
        <v>720</v>
      </c>
      <c r="L127" s="24">
        <f t="shared" si="2"/>
        <v>720</v>
      </c>
      <c r="M127" s="25" t="str">
        <f t="shared" si="3"/>
        <v>OK</v>
      </c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5"/>
      <c r="AI127" s="75"/>
      <c r="AJ127" s="75"/>
      <c r="AK127" s="75"/>
    </row>
    <row r="128" spans="1:37" ht="39.950000000000003" customHeight="1" x14ac:dyDescent="0.25">
      <c r="A128" s="110"/>
      <c r="B128" s="113"/>
      <c r="C128" s="51">
        <v>125</v>
      </c>
      <c r="D128" s="52" t="s">
        <v>318</v>
      </c>
      <c r="E128" s="51" t="s">
        <v>204</v>
      </c>
      <c r="F128" s="51" t="s">
        <v>455</v>
      </c>
      <c r="G128" s="63" t="s">
        <v>397</v>
      </c>
      <c r="H128" s="51" t="s">
        <v>25</v>
      </c>
      <c r="I128" s="54" t="s">
        <v>27</v>
      </c>
      <c r="J128" s="89">
        <v>5.2</v>
      </c>
      <c r="K128" s="35">
        <v>12</v>
      </c>
      <c r="L128" s="24">
        <f t="shared" si="2"/>
        <v>12</v>
      </c>
      <c r="M128" s="25" t="str">
        <f t="shared" si="3"/>
        <v>OK</v>
      </c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5"/>
      <c r="AI128" s="75"/>
      <c r="AJ128" s="75"/>
      <c r="AK128" s="75"/>
    </row>
    <row r="129" spans="1:37" ht="39.950000000000003" customHeight="1" x14ac:dyDescent="0.25">
      <c r="A129" s="111"/>
      <c r="B129" s="114"/>
      <c r="C129" s="51">
        <v>126</v>
      </c>
      <c r="D129" s="52" t="s">
        <v>318</v>
      </c>
      <c r="E129" s="51" t="s">
        <v>205</v>
      </c>
      <c r="F129" s="51" t="s">
        <v>455</v>
      </c>
      <c r="G129" s="63" t="s">
        <v>398</v>
      </c>
      <c r="H129" s="51" t="s">
        <v>25</v>
      </c>
      <c r="I129" s="54" t="s">
        <v>27</v>
      </c>
      <c r="J129" s="89">
        <v>5.3</v>
      </c>
      <c r="K129" s="35">
        <v>12</v>
      </c>
      <c r="L129" s="24">
        <f t="shared" si="2"/>
        <v>12</v>
      </c>
      <c r="M129" s="25" t="str">
        <f t="shared" si="3"/>
        <v>OK</v>
      </c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5"/>
      <c r="AI129" s="75"/>
      <c r="AJ129" s="75"/>
      <c r="AK129" s="75"/>
    </row>
    <row r="130" spans="1:37" ht="39.950000000000003" customHeight="1" x14ac:dyDescent="0.25">
      <c r="A130" s="81">
        <v>13</v>
      </c>
      <c r="B130" s="82" t="s">
        <v>517</v>
      </c>
      <c r="C130" s="47">
        <v>127</v>
      </c>
      <c r="D130" s="48" t="s">
        <v>316</v>
      </c>
      <c r="E130" s="47" t="s">
        <v>225</v>
      </c>
      <c r="F130" s="47" t="s">
        <v>518</v>
      </c>
      <c r="G130" s="49" t="s">
        <v>366</v>
      </c>
      <c r="H130" s="47" t="s">
        <v>36</v>
      </c>
      <c r="I130" s="50" t="s">
        <v>27</v>
      </c>
      <c r="J130" s="88">
        <v>15.2</v>
      </c>
      <c r="K130" s="35">
        <v>150</v>
      </c>
      <c r="L130" s="24">
        <f t="shared" si="2"/>
        <v>150</v>
      </c>
      <c r="M130" s="25" t="str">
        <f t="shared" si="3"/>
        <v>OK</v>
      </c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5"/>
      <c r="AI130" s="75"/>
      <c r="AJ130" s="75"/>
      <c r="AK130" s="75"/>
    </row>
    <row r="131" spans="1:37" ht="39.950000000000003" customHeight="1" x14ac:dyDescent="0.25">
      <c r="A131" s="83">
        <v>14</v>
      </c>
      <c r="B131" s="84" t="s">
        <v>519</v>
      </c>
      <c r="C131" s="51">
        <v>128</v>
      </c>
      <c r="D131" s="52" t="s">
        <v>367</v>
      </c>
      <c r="E131" s="51" t="s">
        <v>226</v>
      </c>
      <c r="F131" s="51" t="s">
        <v>520</v>
      </c>
      <c r="G131" s="53" t="s">
        <v>368</v>
      </c>
      <c r="H131" s="51" t="s">
        <v>36</v>
      </c>
      <c r="I131" s="54" t="s">
        <v>27</v>
      </c>
      <c r="J131" s="89">
        <v>12.01</v>
      </c>
      <c r="K131" s="35">
        <v>1800</v>
      </c>
      <c r="L131" s="24">
        <f t="shared" si="2"/>
        <v>1550</v>
      </c>
      <c r="M131" s="25" t="str">
        <f t="shared" si="3"/>
        <v>OK</v>
      </c>
      <c r="N131" s="74">
        <v>250</v>
      </c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5"/>
      <c r="AI131" s="75"/>
      <c r="AJ131" s="75"/>
      <c r="AK131" s="75"/>
    </row>
    <row r="132" spans="1:37" ht="39.950000000000003" customHeight="1" x14ac:dyDescent="0.25">
      <c r="A132" s="81">
        <v>15</v>
      </c>
      <c r="B132" s="82" t="s">
        <v>521</v>
      </c>
      <c r="C132" s="47">
        <v>129</v>
      </c>
      <c r="D132" s="48" t="s">
        <v>316</v>
      </c>
      <c r="E132" s="47" t="s">
        <v>227</v>
      </c>
      <c r="F132" s="47" t="s">
        <v>411</v>
      </c>
      <c r="G132" s="64" t="s">
        <v>369</v>
      </c>
      <c r="H132" s="47" t="s">
        <v>37</v>
      </c>
      <c r="I132" s="50" t="s">
        <v>27</v>
      </c>
      <c r="J132" s="88">
        <v>22.12</v>
      </c>
      <c r="K132" s="35"/>
      <c r="L132" s="24">
        <f t="shared" si="2"/>
        <v>0</v>
      </c>
      <c r="M132" s="25" t="str">
        <f t="shared" si="3"/>
        <v>OK</v>
      </c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5"/>
      <c r="AI132" s="75"/>
      <c r="AJ132" s="75"/>
      <c r="AK132" s="75"/>
    </row>
    <row r="133" spans="1:37" ht="39.950000000000003" customHeight="1" x14ac:dyDescent="0.25">
      <c r="A133" s="109">
        <v>16</v>
      </c>
      <c r="B133" s="112" t="s">
        <v>410</v>
      </c>
      <c r="C133" s="51">
        <v>130</v>
      </c>
      <c r="D133" s="52" t="s">
        <v>316</v>
      </c>
      <c r="E133" s="51" t="s">
        <v>176</v>
      </c>
      <c r="F133" s="51" t="s">
        <v>520</v>
      </c>
      <c r="G133" s="53" t="s">
        <v>177</v>
      </c>
      <c r="H133" s="51" t="s">
        <v>37</v>
      </c>
      <c r="I133" s="54" t="s">
        <v>27</v>
      </c>
      <c r="J133" s="89">
        <v>9.0500000000000007</v>
      </c>
      <c r="K133" s="35">
        <v>5</v>
      </c>
      <c r="L133" s="24">
        <f t="shared" ref="L133:L196" si="4">K133-(SUM(N133:AG133))</f>
        <v>0</v>
      </c>
      <c r="M133" s="25" t="str">
        <f t="shared" ref="M133:M196" si="5">IF(L133&lt;0,"ATENÇÃO","OK")</f>
        <v>OK</v>
      </c>
      <c r="N133" s="74"/>
      <c r="O133" s="74"/>
      <c r="P133" s="74"/>
      <c r="Q133" s="74"/>
      <c r="R133" s="74">
        <v>5</v>
      </c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5"/>
      <c r="AI133" s="75"/>
      <c r="AJ133" s="75"/>
      <c r="AK133" s="75"/>
    </row>
    <row r="134" spans="1:37" ht="39.950000000000003" customHeight="1" x14ac:dyDescent="0.25">
      <c r="A134" s="110"/>
      <c r="B134" s="113"/>
      <c r="C134" s="51">
        <v>131</v>
      </c>
      <c r="D134" s="52" t="s">
        <v>316</v>
      </c>
      <c r="E134" s="51" t="s">
        <v>178</v>
      </c>
      <c r="F134" s="51" t="s">
        <v>520</v>
      </c>
      <c r="G134" s="53" t="s">
        <v>179</v>
      </c>
      <c r="H134" s="51" t="s">
        <v>37</v>
      </c>
      <c r="I134" s="54" t="s">
        <v>27</v>
      </c>
      <c r="J134" s="89">
        <v>9.0500000000000007</v>
      </c>
      <c r="K134" s="35">
        <v>5</v>
      </c>
      <c r="L134" s="24">
        <f t="shared" si="4"/>
        <v>3</v>
      </c>
      <c r="M134" s="25" t="str">
        <f t="shared" si="5"/>
        <v>OK</v>
      </c>
      <c r="N134" s="74"/>
      <c r="O134" s="74"/>
      <c r="P134" s="74"/>
      <c r="Q134" s="74"/>
      <c r="R134" s="74">
        <v>2</v>
      </c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5"/>
      <c r="AI134" s="75"/>
      <c r="AJ134" s="75"/>
      <c r="AK134" s="75"/>
    </row>
    <row r="135" spans="1:37" ht="39.950000000000003" customHeight="1" x14ac:dyDescent="0.25">
      <c r="A135" s="110"/>
      <c r="B135" s="113"/>
      <c r="C135" s="51">
        <v>132</v>
      </c>
      <c r="D135" s="52" t="s">
        <v>316</v>
      </c>
      <c r="E135" s="51" t="s">
        <v>180</v>
      </c>
      <c r="F135" s="51" t="s">
        <v>520</v>
      </c>
      <c r="G135" s="53" t="s">
        <v>181</v>
      </c>
      <c r="H135" s="51" t="s">
        <v>37</v>
      </c>
      <c r="I135" s="54" t="s">
        <v>27</v>
      </c>
      <c r="J135" s="89">
        <v>9.0500000000000007</v>
      </c>
      <c r="K135" s="35">
        <v>5</v>
      </c>
      <c r="L135" s="24">
        <f t="shared" si="4"/>
        <v>5</v>
      </c>
      <c r="M135" s="25" t="str">
        <f t="shared" si="5"/>
        <v>OK</v>
      </c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5"/>
      <c r="AI135" s="75"/>
      <c r="AJ135" s="75"/>
      <c r="AK135" s="75"/>
    </row>
    <row r="136" spans="1:37" ht="39.950000000000003" customHeight="1" x14ac:dyDescent="0.25">
      <c r="A136" s="110"/>
      <c r="B136" s="113"/>
      <c r="C136" s="51">
        <v>133</v>
      </c>
      <c r="D136" s="52" t="s">
        <v>316</v>
      </c>
      <c r="E136" s="51" t="s">
        <v>182</v>
      </c>
      <c r="F136" s="51" t="s">
        <v>520</v>
      </c>
      <c r="G136" s="53" t="s">
        <v>183</v>
      </c>
      <c r="H136" s="51" t="s">
        <v>37</v>
      </c>
      <c r="I136" s="54" t="s">
        <v>27</v>
      </c>
      <c r="J136" s="89">
        <v>9.0500000000000007</v>
      </c>
      <c r="K136" s="35">
        <v>5</v>
      </c>
      <c r="L136" s="24">
        <f t="shared" si="4"/>
        <v>0</v>
      </c>
      <c r="M136" s="25" t="str">
        <f t="shared" si="5"/>
        <v>OK</v>
      </c>
      <c r="N136" s="74"/>
      <c r="O136" s="74"/>
      <c r="P136" s="74"/>
      <c r="Q136" s="74"/>
      <c r="R136" s="74">
        <v>5</v>
      </c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5"/>
      <c r="AI136" s="75"/>
      <c r="AJ136" s="75"/>
      <c r="AK136" s="75"/>
    </row>
    <row r="137" spans="1:37" ht="39.950000000000003" customHeight="1" x14ac:dyDescent="0.25">
      <c r="A137" s="110"/>
      <c r="B137" s="113"/>
      <c r="C137" s="51">
        <v>134</v>
      </c>
      <c r="D137" s="52" t="s">
        <v>316</v>
      </c>
      <c r="E137" s="51" t="s">
        <v>184</v>
      </c>
      <c r="F137" s="51" t="s">
        <v>458</v>
      </c>
      <c r="G137" s="53" t="s">
        <v>185</v>
      </c>
      <c r="H137" s="51" t="s">
        <v>34</v>
      </c>
      <c r="I137" s="54" t="s">
        <v>27</v>
      </c>
      <c r="J137" s="89">
        <v>20.39</v>
      </c>
      <c r="K137" s="35">
        <v>40</v>
      </c>
      <c r="L137" s="24">
        <f t="shared" si="4"/>
        <v>30</v>
      </c>
      <c r="M137" s="25" t="str">
        <f t="shared" si="5"/>
        <v>OK</v>
      </c>
      <c r="N137" s="74"/>
      <c r="O137" s="74"/>
      <c r="P137" s="74"/>
      <c r="Q137" s="74"/>
      <c r="R137" s="74">
        <v>10</v>
      </c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5"/>
      <c r="AI137" s="75"/>
      <c r="AJ137" s="75"/>
      <c r="AK137" s="75"/>
    </row>
    <row r="138" spans="1:37" ht="39.950000000000003" customHeight="1" x14ac:dyDescent="0.25">
      <c r="A138" s="110"/>
      <c r="B138" s="113"/>
      <c r="C138" s="51">
        <v>135</v>
      </c>
      <c r="D138" s="52" t="s">
        <v>375</v>
      </c>
      <c r="E138" s="51" t="s">
        <v>228</v>
      </c>
      <c r="F138" s="51" t="s">
        <v>522</v>
      </c>
      <c r="G138" s="53" t="s">
        <v>229</v>
      </c>
      <c r="H138" s="51" t="s">
        <v>230</v>
      </c>
      <c r="I138" s="54" t="s">
        <v>138</v>
      </c>
      <c r="J138" s="89">
        <v>93.05</v>
      </c>
      <c r="K138" s="35">
        <v>10</v>
      </c>
      <c r="L138" s="24">
        <f t="shared" si="4"/>
        <v>10</v>
      </c>
      <c r="M138" s="25" t="str">
        <f t="shared" si="5"/>
        <v>OK</v>
      </c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5"/>
      <c r="AI138" s="75"/>
      <c r="AJ138" s="75"/>
      <c r="AK138" s="75"/>
    </row>
    <row r="139" spans="1:37" ht="39.950000000000003" customHeight="1" x14ac:dyDescent="0.25">
      <c r="A139" s="110"/>
      <c r="B139" s="113"/>
      <c r="C139" s="51">
        <v>136</v>
      </c>
      <c r="D139" s="52" t="s">
        <v>316</v>
      </c>
      <c r="E139" s="51" t="s">
        <v>523</v>
      </c>
      <c r="F139" s="51" t="s">
        <v>522</v>
      </c>
      <c r="G139" s="53" t="s">
        <v>524</v>
      </c>
      <c r="H139" s="51" t="s">
        <v>230</v>
      </c>
      <c r="I139" s="80" t="s">
        <v>27</v>
      </c>
      <c r="J139" s="89">
        <v>51.33</v>
      </c>
      <c r="K139" s="35"/>
      <c r="L139" s="24">
        <f t="shared" si="4"/>
        <v>0</v>
      </c>
      <c r="M139" s="25" t="str">
        <f t="shared" si="5"/>
        <v>OK</v>
      </c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5"/>
      <c r="AI139" s="75"/>
      <c r="AJ139" s="75"/>
      <c r="AK139" s="75"/>
    </row>
    <row r="140" spans="1:37" ht="39.950000000000003" customHeight="1" x14ac:dyDescent="0.25">
      <c r="A140" s="110"/>
      <c r="B140" s="113"/>
      <c r="C140" s="51">
        <v>137</v>
      </c>
      <c r="D140" s="52" t="s">
        <v>316</v>
      </c>
      <c r="E140" s="51" t="s">
        <v>173</v>
      </c>
      <c r="F140" s="51" t="s">
        <v>525</v>
      </c>
      <c r="G140" s="53" t="s">
        <v>346</v>
      </c>
      <c r="H140" s="51" t="s">
        <v>34</v>
      </c>
      <c r="I140" s="54" t="s">
        <v>27</v>
      </c>
      <c r="J140" s="89">
        <v>32.07</v>
      </c>
      <c r="K140" s="35">
        <v>30</v>
      </c>
      <c r="L140" s="24">
        <f t="shared" si="4"/>
        <v>30</v>
      </c>
      <c r="M140" s="25" t="str">
        <f t="shared" si="5"/>
        <v>OK</v>
      </c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5"/>
      <c r="AI140" s="75"/>
      <c r="AJ140" s="75"/>
      <c r="AK140" s="75"/>
    </row>
    <row r="141" spans="1:37" ht="39.950000000000003" customHeight="1" x14ac:dyDescent="0.25">
      <c r="A141" s="110"/>
      <c r="B141" s="113"/>
      <c r="C141" s="51">
        <v>138</v>
      </c>
      <c r="D141" s="52" t="s">
        <v>316</v>
      </c>
      <c r="E141" s="51" t="s">
        <v>174</v>
      </c>
      <c r="F141" s="51" t="s">
        <v>525</v>
      </c>
      <c r="G141" s="53" t="s">
        <v>347</v>
      </c>
      <c r="H141" s="51" t="s">
        <v>34</v>
      </c>
      <c r="I141" s="54" t="s">
        <v>27</v>
      </c>
      <c r="J141" s="89">
        <v>45.74</v>
      </c>
      <c r="K141" s="35"/>
      <c r="L141" s="24">
        <f t="shared" si="4"/>
        <v>0</v>
      </c>
      <c r="M141" s="25" t="str">
        <f t="shared" si="5"/>
        <v>OK</v>
      </c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5"/>
      <c r="AI141" s="75"/>
      <c r="AJ141" s="75"/>
      <c r="AK141" s="75"/>
    </row>
    <row r="142" spans="1:37" ht="39.950000000000003" customHeight="1" x14ac:dyDescent="0.25">
      <c r="A142" s="110"/>
      <c r="B142" s="113"/>
      <c r="C142" s="51">
        <v>139</v>
      </c>
      <c r="D142" s="52" t="s">
        <v>316</v>
      </c>
      <c r="E142" s="51" t="s">
        <v>175</v>
      </c>
      <c r="F142" s="51" t="s">
        <v>424</v>
      </c>
      <c r="G142" s="53" t="s">
        <v>526</v>
      </c>
      <c r="H142" s="51" t="s">
        <v>25</v>
      </c>
      <c r="I142" s="54" t="s">
        <v>27</v>
      </c>
      <c r="J142" s="89">
        <v>5.64</v>
      </c>
      <c r="K142" s="35">
        <v>25</v>
      </c>
      <c r="L142" s="24">
        <f t="shared" si="4"/>
        <v>0</v>
      </c>
      <c r="M142" s="25" t="str">
        <f t="shared" si="5"/>
        <v>OK</v>
      </c>
      <c r="N142" s="74"/>
      <c r="O142" s="74"/>
      <c r="P142" s="74"/>
      <c r="Q142" s="74"/>
      <c r="R142" s="74">
        <v>25</v>
      </c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5"/>
      <c r="AI142" s="75"/>
      <c r="AJ142" s="75"/>
      <c r="AK142" s="75"/>
    </row>
    <row r="143" spans="1:37" ht="39.950000000000003" customHeight="1" x14ac:dyDescent="0.25">
      <c r="A143" s="110"/>
      <c r="B143" s="113"/>
      <c r="C143" s="51">
        <v>140</v>
      </c>
      <c r="D143" s="52" t="s">
        <v>316</v>
      </c>
      <c r="E143" s="51" t="s">
        <v>370</v>
      </c>
      <c r="F143" s="51" t="s">
        <v>527</v>
      </c>
      <c r="G143" s="53" t="s">
        <v>371</v>
      </c>
      <c r="H143" s="51" t="s">
        <v>36</v>
      </c>
      <c r="I143" s="54" t="s">
        <v>27</v>
      </c>
      <c r="J143" s="89">
        <v>37</v>
      </c>
      <c r="K143" s="35">
        <v>30</v>
      </c>
      <c r="L143" s="24">
        <f t="shared" si="4"/>
        <v>20</v>
      </c>
      <c r="M143" s="25" t="str">
        <f t="shared" si="5"/>
        <v>OK</v>
      </c>
      <c r="N143" s="74"/>
      <c r="O143" s="74"/>
      <c r="P143" s="74"/>
      <c r="Q143" s="74"/>
      <c r="R143" s="74">
        <v>10</v>
      </c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5"/>
      <c r="AI143" s="75"/>
      <c r="AJ143" s="75"/>
      <c r="AK143" s="75"/>
    </row>
    <row r="144" spans="1:37" ht="39.950000000000003" customHeight="1" x14ac:dyDescent="0.25">
      <c r="A144" s="111"/>
      <c r="B144" s="114"/>
      <c r="C144" s="51">
        <v>141</v>
      </c>
      <c r="D144" s="52" t="s">
        <v>316</v>
      </c>
      <c r="E144" s="51" t="s">
        <v>372</v>
      </c>
      <c r="F144" s="51" t="s">
        <v>528</v>
      </c>
      <c r="G144" s="53" t="s">
        <v>373</v>
      </c>
      <c r="H144" s="51" t="s">
        <v>374</v>
      </c>
      <c r="I144" s="54" t="s">
        <v>27</v>
      </c>
      <c r="J144" s="89">
        <v>53.27</v>
      </c>
      <c r="K144" s="35"/>
      <c r="L144" s="24">
        <f t="shared" si="4"/>
        <v>0</v>
      </c>
      <c r="M144" s="25" t="str">
        <f t="shared" si="5"/>
        <v>OK</v>
      </c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5"/>
      <c r="AI144" s="75"/>
      <c r="AJ144" s="75"/>
      <c r="AK144" s="75"/>
    </row>
    <row r="145" spans="1:37" ht="39.950000000000003" customHeight="1" x14ac:dyDescent="0.25">
      <c r="A145" s="126">
        <v>17</v>
      </c>
      <c r="B145" s="126" t="s">
        <v>529</v>
      </c>
      <c r="C145" s="47">
        <v>142</v>
      </c>
      <c r="D145" s="48" t="s">
        <v>318</v>
      </c>
      <c r="E145" s="47" t="s">
        <v>223</v>
      </c>
      <c r="F145" s="47" t="s">
        <v>530</v>
      </c>
      <c r="G145" s="49" t="s">
        <v>364</v>
      </c>
      <c r="H145" s="47" t="s">
        <v>28</v>
      </c>
      <c r="I145" s="50" t="s">
        <v>27</v>
      </c>
      <c r="J145" s="88">
        <v>14.58</v>
      </c>
      <c r="K145" s="35"/>
      <c r="L145" s="24">
        <f t="shared" si="4"/>
        <v>0</v>
      </c>
      <c r="M145" s="25" t="str">
        <f t="shared" si="5"/>
        <v>OK</v>
      </c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5"/>
      <c r="AI145" s="75"/>
      <c r="AJ145" s="75"/>
      <c r="AK145" s="75"/>
    </row>
    <row r="146" spans="1:37" ht="39.950000000000003" customHeight="1" x14ac:dyDescent="0.25">
      <c r="A146" s="127"/>
      <c r="B146" s="127"/>
      <c r="C146" s="47">
        <v>143</v>
      </c>
      <c r="D146" s="48" t="s">
        <v>318</v>
      </c>
      <c r="E146" s="47" t="s">
        <v>224</v>
      </c>
      <c r="F146" s="47" t="s">
        <v>530</v>
      </c>
      <c r="G146" s="49" t="s">
        <v>365</v>
      </c>
      <c r="H146" s="47" t="s">
        <v>28</v>
      </c>
      <c r="I146" s="50" t="s">
        <v>27</v>
      </c>
      <c r="J146" s="88">
        <v>19.54</v>
      </c>
      <c r="K146" s="35"/>
      <c r="L146" s="24">
        <f t="shared" si="4"/>
        <v>0</v>
      </c>
      <c r="M146" s="25" t="str">
        <f t="shared" si="5"/>
        <v>OK</v>
      </c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5"/>
      <c r="AI146" s="75"/>
      <c r="AJ146" s="75"/>
      <c r="AK146" s="75"/>
    </row>
    <row r="147" spans="1:37" ht="39.950000000000003" customHeight="1" x14ac:dyDescent="0.25">
      <c r="A147" s="127"/>
      <c r="B147" s="127"/>
      <c r="C147" s="47">
        <v>144</v>
      </c>
      <c r="D147" s="48" t="s">
        <v>318</v>
      </c>
      <c r="E147" s="47" t="s">
        <v>249</v>
      </c>
      <c r="F147" s="47" t="s">
        <v>510</v>
      </c>
      <c r="G147" s="49" t="s">
        <v>250</v>
      </c>
      <c r="H147" s="47" t="s">
        <v>25</v>
      </c>
      <c r="I147" s="50" t="s">
        <v>27</v>
      </c>
      <c r="J147" s="88">
        <v>43.06</v>
      </c>
      <c r="K147" s="35">
        <v>15</v>
      </c>
      <c r="L147" s="24">
        <f t="shared" si="4"/>
        <v>15</v>
      </c>
      <c r="M147" s="25" t="str">
        <f t="shared" si="5"/>
        <v>OK</v>
      </c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5"/>
      <c r="AI147" s="75"/>
      <c r="AJ147" s="75"/>
      <c r="AK147" s="75"/>
    </row>
    <row r="148" spans="1:37" ht="39.950000000000003" customHeight="1" x14ac:dyDescent="0.25">
      <c r="A148" s="127"/>
      <c r="B148" s="127"/>
      <c r="C148" s="47">
        <v>145</v>
      </c>
      <c r="D148" s="48" t="s">
        <v>318</v>
      </c>
      <c r="E148" s="47" t="s">
        <v>251</v>
      </c>
      <c r="F148" s="47" t="s">
        <v>457</v>
      </c>
      <c r="G148" s="62" t="s">
        <v>531</v>
      </c>
      <c r="H148" s="47" t="s">
        <v>25</v>
      </c>
      <c r="I148" s="50" t="s">
        <v>27</v>
      </c>
      <c r="J148" s="88">
        <v>7.36</v>
      </c>
      <c r="K148" s="35">
        <v>30</v>
      </c>
      <c r="L148" s="24">
        <f t="shared" si="4"/>
        <v>30</v>
      </c>
      <c r="M148" s="25" t="str">
        <f t="shared" si="5"/>
        <v>OK</v>
      </c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5"/>
      <c r="AI148" s="75"/>
      <c r="AJ148" s="75"/>
      <c r="AK148" s="75"/>
    </row>
    <row r="149" spans="1:37" ht="39.950000000000003" customHeight="1" x14ac:dyDescent="0.25">
      <c r="A149" s="127"/>
      <c r="B149" s="127"/>
      <c r="C149" s="47">
        <v>146</v>
      </c>
      <c r="D149" s="48" t="s">
        <v>318</v>
      </c>
      <c r="E149" s="47" t="s">
        <v>252</v>
      </c>
      <c r="F149" s="47" t="s">
        <v>532</v>
      </c>
      <c r="G149" s="62" t="s">
        <v>253</v>
      </c>
      <c r="H149" s="47" t="s">
        <v>25</v>
      </c>
      <c r="I149" s="50" t="s">
        <v>27</v>
      </c>
      <c r="J149" s="88">
        <v>1</v>
      </c>
      <c r="K149" s="35"/>
      <c r="L149" s="24">
        <f t="shared" si="4"/>
        <v>0</v>
      </c>
      <c r="M149" s="25" t="str">
        <f t="shared" si="5"/>
        <v>OK</v>
      </c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5"/>
      <c r="AI149" s="75"/>
      <c r="AJ149" s="75"/>
      <c r="AK149" s="75"/>
    </row>
    <row r="150" spans="1:37" ht="39.950000000000003" customHeight="1" x14ac:dyDescent="0.25">
      <c r="A150" s="127"/>
      <c r="B150" s="127"/>
      <c r="C150" s="47">
        <v>147</v>
      </c>
      <c r="D150" s="48" t="s">
        <v>316</v>
      </c>
      <c r="E150" s="47" t="s">
        <v>239</v>
      </c>
      <c r="F150" s="47" t="s">
        <v>435</v>
      </c>
      <c r="G150" s="49" t="s">
        <v>240</v>
      </c>
      <c r="H150" s="47" t="s">
        <v>25</v>
      </c>
      <c r="I150" s="50" t="s">
        <v>27</v>
      </c>
      <c r="J150" s="88">
        <v>0.75</v>
      </c>
      <c r="K150" s="35">
        <v>600</v>
      </c>
      <c r="L150" s="24">
        <f t="shared" si="4"/>
        <v>300</v>
      </c>
      <c r="M150" s="25" t="str">
        <f t="shared" si="5"/>
        <v>OK</v>
      </c>
      <c r="N150" s="74"/>
      <c r="O150" s="74"/>
      <c r="P150" s="74"/>
      <c r="Q150" s="74"/>
      <c r="R150" s="74">
        <v>300</v>
      </c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5"/>
      <c r="AI150" s="75"/>
      <c r="AJ150" s="75"/>
      <c r="AK150" s="75"/>
    </row>
    <row r="151" spans="1:37" ht="39.950000000000003" customHeight="1" x14ac:dyDescent="0.25">
      <c r="A151" s="127"/>
      <c r="B151" s="127"/>
      <c r="C151" s="47">
        <v>148</v>
      </c>
      <c r="D151" s="48" t="s">
        <v>316</v>
      </c>
      <c r="E151" s="47" t="s">
        <v>241</v>
      </c>
      <c r="F151" s="47" t="s">
        <v>533</v>
      </c>
      <c r="G151" s="57" t="s">
        <v>242</v>
      </c>
      <c r="H151" s="47" t="s">
        <v>25</v>
      </c>
      <c r="I151" s="50" t="s">
        <v>27</v>
      </c>
      <c r="J151" s="88">
        <v>2.16</v>
      </c>
      <c r="K151" s="35">
        <v>50</v>
      </c>
      <c r="L151" s="24">
        <f t="shared" si="4"/>
        <v>50</v>
      </c>
      <c r="M151" s="25" t="str">
        <f t="shared" si="5"/>
        <v>OK</v>
      </c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5"/>
      <c r="AI151" s="75"/>
      <c r="AJ151" s="75"/>
      <c r="AK151" s="75"/>
    </row>
    <row r="152" spans="1:37" ht="39.950000000000003" customHeight="1" x14ac:dyDescent="0.25">
      <c r="A152" s="127"/>
      <c r="B152" s="127"/>
      <c r="C152" s="47">
        <v>149</v>
      </c>
      <c r="D152" s="48" t="s">
        <v>316</v>
      </c>
      <c r="E152" s="47" t="s">
        <v>254</v>
      </c>
      <c r="F152" s="47" t="s">
        <v>435</v>
      </c>
      <c r="G152" s="49" t="s">
        <v>255</v>
      </c>
      <c r="H152" s="47" t="s">
        <v>25</v>
      </c>
      <c r="I152" s="50" t="s">
        <v>27</v>
      </c>
      <c r="J152" s="88">
        <v>2</v>
      </c>
      <c r="K152" s="35">
        <v>50</v>
      </c>
      <c r="L152" s="24">
        <f t="shared" si="4"/>
        <v>0</v>
      </c>
      <c r="M152" s="25" t="str">
        <f t="shared" si="5"/>
        <v>OK</v>
      </c>
      <c r="N152" s="74"/>
      <c r="O152" s="74"/>
      <c r="P152" s="74"/>
      <c r="Q152" s="74"/>
      <c r="R152" s="74">
        <v>50</v>
      </c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5"/>
      <c r="AI152" s="75"/>
      <c r="AJ152" s="75"/>
      <c r="AK152" s="75"/>
    </row>
    <row r="153" spans="1:37" ht="39.950000000000003" customHeight="1" x14ac:dyDescent="0.25">
      <c r="A153" s="127"/>
      <c r="B153" s="127"/>
      <c r="C153" s="47">
        <v>150</v>
      </c>
      <c r="D153" s="48" t="s">
        <v>316</v>
      </c>
      <c r="E153" s="47" t="s">
        <v>256</v>
      </c>
      <c r="F153" s="47" t="s">
        <v>435</v>
      </c>
      <c r="G153" s="49" t="s">
        <v>257</v>
      </c>
      <c r="H153" s="47" t="s">
        <v>25</v>
      </c>
      <c r="I153" s="50" t="s">
        <v>27</v>
      </c>
      <c r="J153" s="88">
        <v>2.19</v>
      </c>
      <c r="K153" s="35">
        <v>50</v>
      </c>
      <c r="L153" s="24">
        <f t="shared" si="4"/>
        <v>0</v>
      </c>
      <c r="M153" s="25" t="str">
        <f t="shared" si="5"/>
        <v>OK</v>
      </c>
      <c r="N153" s="74"/>
      <c r="O153" s="74"/>
      <c r="P153" s="74"/>
      <c r="Q153" s="74"/>
      <c r="R153" s="74">
        <v>50</v>
      </c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5"/>
      <c r="AI153" s="75"/>
      <c r="AJ153" s="75"/>
      <c r="AK153" s="75"/>
    </row>
    <row r="154" spans="1:37" ht="39.950000000000003" customHeight="1" x14ac:dyDescent="0.25">
      <c r="A154" s="127"/>
      <c r="B154" s="127"/>
      <c r="C154" s="47">
        <v>151</v>
      </c>
      <c r="D154" s="48" t="s">
        <v>316</v>
      </c>
      <c r="E154" s="47" t="s">
        <v>245</v>
      </c>
      <c r="F154" s="47" t="s">
        <v>534</v>
      </c>
      <c r="G154" s="62" t="s">
        <v>246</v>
      </c>
      <c r="H154" s="47" t="s">
        <v>25</v>
      </c>
      <c r="I154" s="50" t="s">
        <v>27</v>
      </c>
      <c r="J154" s="88">
        <v>8.9499999999999993</v>
      </c>
      <c r="K154" s="35"/>
      <c r="L154" s="24">
        <f t="shared" si="4"/>
        <v>0</v>
      </c>
      <c r="M154" s="25" t="str">
        <f t="shared" si="5"/>
        <v>OK</v>
      </c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  <c r="AG154" s="74"/>
      <c r="AH154" s="75"/>
      <c r="AI154" s="75"/>
      <c r="AJ154" s="75"/>
      <c r="AK154" s="75"/>
    </row>
    <row r="155" spans="1:37" ht="39.950000000000003" customHeight="1" x14ac:dyDescent="0.25">
      <c r="A155" s="127"/>
      <c r="B155" s="127"/>
      <c r="C155" s="47">
        <v>152</v>
      </c>
      <c r="D155" s="48" t="s">
        <v>316</v>
      </c>
      <c r="E155" s="47" t="s">
        <v>247</v>
      </c>
      <c r="F155" s="47" t="s">
        <v>534</v>
      </c>
      <c r="G155" s="62" t="s">
        <v>248</v>
      </c>
      <c r="H155" s="47" t="s">
        <v>25</v>
      </c>
      <c r="I155" s="50" t="s">
        <v>27</v>
      </c>
      <c r="J155" s="88">
        <v>9.67</v>
      </c>
      <c r="K155" s="35">
        <v>60</v>
      </c>
      <c r="L155" s="24">
        <f t="shared" si="4"/>
        <v>60</v>
      </c>
      <c r="M155" s="25" t="str">
        <f t="shared" si="5"/>
        <v>OK</v>
      </c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  <c r="AF155" s="74"/>
      <c r="AG155" s="74"/>
      <c r="AH155" s="75"/>
      <c r="AI155" s="75"/>
      <c r="AJ155" s="75"/>
      <c r="AK155" s="75"/>
    </row>
    <row r="156" spans="1:37" ht="39.950000000000003" customHeight="1" x14ac:dyDescent="0.25">
      <c r="A156" s="127"/>
      <c r="B156" s="127"/>
      <c r="C156" s="47">
        <v>153</v>
      </c>
      <c r="D156" s="48" t="s">
        <v>316</v>
      </c>
      <c r="E156" s="47" t="s">
        <v>258</v>
      </c>
      <c r="F156" s="47" t="s">
        <v>435</v>
      </c>
      <c r="G156" s="49" t="s">
        <v>259</v>
      </c>
      <c r="H156" s="47" t="s">
        <v>25</v>
      </c>
      <c r="I156" s="50" t="s">
        <v>27</v>
      </c>
      <c r="J156" s="88">
        <v>27.02</v>
      </c>
      <c r="K156" s="35">
        <v>5</v>
      </c>
      <c r="L156" s="24">
        <f t="shared" si="4"/>
        <v>5</v>
      </c>
      <c r="M156" s="25" t="str">
        <f t="shared" si="5"/>
        <v>OK</v>
      </c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74"/>
      <c r="AH156" s="75"/>
      <c r="AI156" s="75"/>
      <c r="AJ156" s="75"/>
      <c r="AK156" s="75"/>
    </row>
    <row r="157" spans="1:37" ht="39.950000000000003" customHeight="1" x14ac:dyDescent="0.25">
      <c r="A157" s="127"/>
      <c r="B157" s="127"/>
      <c r="C157" s="47">
        <v>154</v>
      </c>
      <c r="D157" s="48" t="s">
        <v>316</v>
      </c>
      <c r="E157" s="47" t="s">
        <v>243</v>
      </c>
      <c r="F157" s="47" t="s">
        <v>510</v>
      </c>
      <c r="G157" s="56" t="s">
        <v>244</v>
      </c>
      <c r="H157" s="47" t="s">
        <v>25</v>
      </c>
      <c r="I157" s="50" t="s">
        <v>27</v>
      </c>
      <c r="J157" s="88">
        <v>2.2400000000000002</v>
      </c>
      <c r="K157" s="41">
        <v>300</v>
      </c>
      <c r="L157" s="24">
        <f t="shared" si="4"/>
        <v>200</v>
      </c>
      <c r="M157" s="25" t="str">
        <f t="shared" si="5"/>
        <v>OK</v>
      </c>
      <c r="N157" s="74"/>
      <c r="O157" s="74"/>
      <c r="P157" s="74"/>
      <c r="Q157" s="74"/>
      <c r="R157" s="74">
        <v>100</v>
      </c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5"/>
      <c r="AI157" s="75"/>
      <c r="AJ157" s="75"/>
      <c r="AK157" s="75"/>
    </row>
    <row r="158" spans="1:37" ht="39.950000000000003" customHeight="1" x14ac:dyDescent="0.25">
      <c r="A158" s="128"/>
      <c r="B158" s="128"/>
      <c r="C158" s="47">
        <v>155</v>
      </c>
      <c r="D158" s="48" t="s">
        <v>316</v>
      </c>
      <c r="E158" s="47" t="s">
        <v>535</v>
      </c>
      <c r="F158" s="47" t="s">
        <v>536</v>
      </c>
      <c r="G158" s="49" t="s">
        <v>537</v>
      </c>
      <c r="H158" s="47" t="s">
        <v>490</v>
      </c>
      <c r="I158" s="65" t="s">
        <v>27</v>
      </c>
      <c r="J158" s="92">
        <v>41.8</v>
      </c>
      <c r="K158" s="40"/>
      <c r="L158" s="24">
        <f t="shared" si="4"/>
        <v>0</v>
      </c>
      <c r="M158" s="25" t="str">
        <f t="shared" si="5"/>
        <v>OK</v>
      </c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4"/>
      <c r="AH158" s="75"/>
      <c r="AI158" s="75"/>
      <c r="AJ158" s="75"/>
      <c r="AK158" s="75"/>
    </row>
    <row r="159" spans="1:37" ht="39.950000000000003" customHeight="1" x14ac:dyDescent="0.25">
      <c r="A159" s="109">
        <v>18</v>
      </c>
      <c r="B159" s="109" t="s">
        <v>529</v>
      </c>
      <c r="C159" s="51">
        <v>156</v>
      </c>
      <c r="D159" s="52" t="s">
        <v>318</v>
      </c>
      <c r="E159" s="51" t="s">
        <v>54</v>
      </c>
      <c r="F159" s="51" t="s">
        <v>538</v>
      </c>
      <c r="G159" s="53" t="s">
        <v>319</v>
      </c>
      <c r="H159" s="51" t="s">
        <v>28</v>
      </c>
      <c r="I159" s="54" t="s">
        <v>27</v>
      </c>
      <c r="J159" s="89">
        <v>3.1</v>
      </c>
      <c r="K159" s="35">
        <v>20</v>
      </c>
      <c r="L159" s="24">
        <f t="shared" si="4"/>
        <v>5</v>
      </c>
      <c r="M159" s="25" t="str">
        <f t="shared" si="5"/>
        <v>OK</v>
      </c>
      <c r="N159" s="74"/>
      <c r="O159" s="74"/>
      <c r="P159" s="74"/>
      <c r="Q159" s="74"/>
      <c r="R159" s="74"/>
      <c r="S159" s="74">
        <v>15</v>
      </c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5"/>
      <c r="AI159" s="75"/>
      <c r="AJ159" s="75"/>
      <c r="AK159" s="75"/>
    </row>
    <row r="160" spans="1:37" ht="39.950000000000003" customHeight="1" x14ac:dyDescent="0.25">
      <c r="A160" s="110"/>
      <c r="B160" s="110"/>
      <c r="C160" s="51">
        <v>157</v>
      </c>
      <c r="D160" s="52" t="s">
        <v>318</v>
      </c>
      <c r="E160" s="51" t="s">
        <v>213</v>
      </c>
      <c r="F160" s="51" t="s">
        <v>416</v>
      </c>
      <c r="G160" s="63" t="s">
        <v>214</v>
      </c>
      <c r="H160" s="51" t="s">
        <v>25</v>
      </c>
      <c r="I160" s="54" t="s">
        <v>27</v>
      </c>
      <c r="J160" s="89">
        <v>22.63</v>
      </c>
      <c r="K160" s="35">
        <v>10</v>
      </c>
      <c r="L160" s="24">
        <f t="shared" si="4"/>
        <v>5</v>
      </c>
      <c r="M160" s="25" t="str">
        <f t="shared" si="5"/>
        <v>OK</v>
      </c>
      <c r="N160" s="74"/>
      <c r="O160" s="74"/>
      <c r="P160" s="74"/>
      <c r="Q160" s="74"/>
      <c r="R160" s="74">
        <v>5</v>
      </c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5"/>
      <c r="AI160" s="75"/>
      <c r="AJ160" s="75"/>
      <c r="AK160" s="75"/>
    </row>
    <row r="161" spans="1:37" ht="39.950000000000003" customHeight="1" x14ac:dyDescent="0.25">
      <c r="A161" s="110"/>
      <c r="B161" s="110"/>
      <c r="C161" s="51">
        <v>158</v>
      </c>
      <c r="D161" s="52" t="s">
        <v>318</v>
      </c>
      <c r="E161" s="51" t="s">
        <v>539</v>
      </c>
      <c r="F161" s="51" t="s">
        <v>416</v>
      </c>
      <c r="G161" s="63" t="s">
        <v>540</v>
      </c>
      <c r="H161" s="51" t="s">
        <v>490</v>
      </c>
      <c r="I161" s="54" t="s">
        <v>27</v>
      </c>
      <c r="J161" s="89">
        <v>37.479999999999997</v>
      </c>
      <c r="K161" s="35">
        <v>24</v>
      </c>
      <c r="L161" s="24">
        <f t="shared" si="4"/>
        <v>19</v>
      </c>
      <c r="M161" s="25" t="str">
        <f t="shared" si="5"/>
        <v>OK</v>
      </c>
      <c r="N161" s="74"/>
      <c r="O161" s="74"/>
      <c r="P161" s="74"/>
      <c r="Q161" s="74"/>
      <c r="R161" s="74">
        <v>5</v>
      </c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5"/>
      <c r="AI161" s="75"/>
      <c r="AJ161" s="75"/>
      <c r="AK161" s="75"/>
    </row>
    <row r="162" spans="1:37" ht="39.950000000000003" customHeight="1" x14ac:dyDescent="0.25">
      <c r="A162" s="110"/>
      <c r="B162" s="110"/>
      <c r="C162" s="51">
        <v>159</v>
      </c>
      <c r="D162" s="52" t="s">
        <v>318</v>
      </c>
      <c r="E162" s="51" t="s">
        <v>89</v>
      </c>
      <c r="F162" s="51" t="s">
        <v>412</v>
      </c>
      <c r="G162" s="53" t="s">
        <v>541</v>
      </c>
      <c r="H162" s="51" t="s">
        <v>25</v>
      </c>
      <c r="I162" s="54" t="s">
        <v>27</v>
      </c>
      <c r="J162" s="89">
        <v>2.4300000000000002</v>
      </c>
      <c r="K162" s="35">
        <v>48</v>
      </c>
      <c r="L162" s="24">
        <f t="shared" si="4"/>
        <v>48</v>
      </c>
      <c r="M162" s="25" t="str">
        <f t="shared" si="5"/>
        <v>OK</v>
      </c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  <c r="AH162" s="75"/>
      <c r="AI162" s="75"/>
      <c r="AJ162" s="75"/>
      <c r="AK162" s="75"/>
    </row>
    <row r="163" spans="1:37" ht="39.950000000000003" customHeight="1" x14ac:dyDescent="0.25">
      <c r="A163" s="110"/>
      <c r="B163" s="110"/>
      <c r="C163" s="51">
        <v>160</v>
      </c>
      <c r="D163" s="52" t="s">
        <v>318</v>
      </c>
      <c r="E163" s="51" t="s">
        <v>90</v>
      </c>
      <c r="F163" s="51" t="s">
        <v>412</v>
      </c>
      <c r="G163" s="53" t="s">
        <v>542</v>
      </c>
      <c r="H163" s="51" t="s">
        <v>25</v>
      </c>
      <c r="I163" s="54" t="s">
        <v>27</v>
      </c>
      <c r="J163" s="89">
        <v>2.4300000000000002</v>
      </c>
      <c r="K163" s="35">
        <v>48</v>
      </c>
      <c r="L163" s="24">
        <f t="shared" si="4"/>
        <v>36</v>
      </c>
      <c r="M163" s="25" t="str">
        <f t="shared" si="5"/>
        <v>OK</v>
      </c>
      <c r="N163" s="74"/>
      <c r="O163" s="74"/>
      <c r="P163" s="74"/>
      <c r="Q163" s="74"/>
      <c r="R163" s="74">
        <v>12</v>
      </c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5"/>
      <c r="AI163" s="75"/>
      <c r="AJ163" s="75"/>
      <c r="AK163" s="75"/>
    </row>
    <row r="164" spans="1:37" ht="39.950000000000003" customHeight="1" x14ac:dyDescent="0.25">
      <c r="A164" s="110"/>
      <c r="B164" s="110"/>
      <c r="C164" s="51">
        <v>161</v>
      </c>
      <c r="D164" s="52" t="s">
        <v>318</v>
      </c>
      <c r="E164" s="51" t="s">
        <v>91</v>
      </c>
      <c r="F164" s="51" t="s">
        <v>412</v>
      </c>
      <c r="G164" s="53" t="s">
        <v>543</v>
      </c>
      <c r="H164" s="51" t="s">
        <v>25</v>
      </c>
      <c r="I164" s="54" t="s">
        <v>27</v>
      </c>
      <c r="J164" s="89">
        <v>2.4300000000000002</v>
      </c>
      <c r="K164" s="35"/>
      <c r="L164" s="24">
        <f t="shared" si="4"/>
        <v>0</v>
      </c>
      <c r="M164" s="25" t="str">
        <f t="shared" si="5"/>
        <v>OK</v>
      </c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5"/>
      <c r="AI164" s="75"/>
      <c r="AJ164" s="75"/>
      <c r="AK164" s="75"/>
    </row>
    <row r="165" spans="1:37" ht="39.950000000000003" customHeight="1" x14ac:dyDescent="0.25">
      <c r="A165" s="110"/>
      <c r="B165" s="110"/>
      <c r="C165" s="51">
        <v>162</v>
      </c>
      <c r="D165" s="52" t="s">
        <v>318</v>
      </c>
      <c r="E165" s="51" t="s">
        <v>92</v>
      </c>
      <c r="F165" s="51" t="s">
        <v>412</v>
      </c>
      <c r="G165" s="53" t="s">
        <v>544</v>
      </c>
      <c r="H165" s="51" t="s">
        <v>25</v>
      </c>
      <c r="I165" s="54" t="s">
        <v>27</v>
      </c>
      <c r="J165" s="89">
        <v>2.4300000000000002</v>
      </c>
      <c r="K165" s="35"/>
      <c r="L165" s="24">
        <f t="shared" si="4"/>
        <v>0</v>
      </c>
      <c r="M165" s="25" t="str">
        <f t="shared" si="5"/>
        <v>OK</v>
      </c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5"/>
      <c r="AI165" s="75"/>
      <c r="AJ165" s="75"/>
      <c r="AK165" s="75"/>
    </row>
    <row r="166" spans="1:37" ht="39.950000000000003" customHeight="1" x14ac:dyDescent="0.25">
      <c r="A166" s="110"/>
      <c r="B166" s="110"/>
      <c r="C166" s="51">
        <v>163</v>
      </c>
      <c r="D166" s="52" t="s">
        <v>318</v>
      </c>
      <c r="E166" s="51" t="s">
        <v>55</v>
      </c>
      <c r="F166" s="51" t="s">
        <v>545</v>
      </c>
      <c r="G166" s="53" t="s">
        <v>56</v>
      </c>
      <c r="H166" s="51" t="s">
        <v>25</v>
      </c>
      <c r="I166" s="54" t="s">
        <v>27</v>
      </c>
      <c r="J166" s="89">
        <v>6.17</v>
      </c>
      <c r="K166" s="35">
        <v>12</v>
      </c>
      <c r="L166" s="24">
        <f t="shared" si="4"/>
        <v>12</v>
      </c>
      <c r="M166" s="25" t="str">
        <f t="shared" si="5"/>
        <v>OK</v>
      </c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  <c r="AF166" s="74"/>
      <c r="AG166" s="74"/>
      <c r="AH166" s="75"/>
      <c r="AI166" s="75"/>
      <c r="AJ166" s="75"/>
      <c r="AK166" s="75"/>
    </row>
    <row r="167" spans="1:37" ht="39.950000000000003" customHeight="1" x14ac:dyDescent="0.25">
      <c r="A167" s="110"/>
      <c r="B167" s="110"/>
      <c r="C167" s="51">
        <v>164</v>
      </c>
      <c r="D167" s="52" t="s">
        <v>318</v>
      </c>
      <c r="E167" s="51" t="s">
        <v>57</v>
      </c>
      <c r="F167" s="51" t="s">
        <v>418</v>
      </c>
      <c r="G167" s="53" t="s">
        <v>58</v>
      </c>
      <c r="H167" s="51" t="s">
        <v>25</v>
      </c>
      <c r="I167" s="54" t="s">
        <v>27</v>
      </c>
      <c r="J167" s="89">
        <v>7.65</v>
      </c>
      <c r="K167" s="35">
        <v>24</v>
      </c>
      <c r="L167" s="24">
        <f t="shared" si="4"/>
        <v>0</v>
      </c>
      <c r="M167" s="25" t="str">
        <f t="shared" si="5"/>
        <v>OK</v>
      </c>
      <c r="N167" s="74"/>
      <c r="O167" s="74"/>
      <c r="P167" s="74"/>
      <c r="Q167" s="74"/>
      <c r="R167" s="74">
        <v>12</v>
      </c>
      <c r="S167" s="74">
        <v>12</v>
      </c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5"/>
      <c r="AI167" s="75"/>
      <c r="AJ167" s="75"/>
      <c r="AK167" s="75"/>
    </row>
    <row r="168" spans="1:37" ht="39.950000000000003" customHeight="1" x14ac:dyDescent="0.25">
      <c r="A168" s="110"/>
      <c r="B168" s="110"/>
      <c r="C168" s="51">
        <v>165</v>
      </c>
      <c r="D168" s="52" t="s">
        <v>318</v>
      </c>
      <c r="E168" s="51" t="s">
        <v>267</v>
      </c>
      <c r="F168" s="51" t="s">
        <v>545</v>
      </c>
      <c r="G168" s="53" t="s">
        <v>377</v>
      </c>
      <c r="H168" s="51" t="s">
        <v>25</v>
      </c>
      <c r="I168" s="54" t="s">
        <v>27</v>
      </c>
      <c r="J168" s="89">
        <v>0.68</v>
      </c>
      <c r="K168" s="35">
        <v>30</v>
      </c>
      <c r="L168" s="24">
        <f t="shared" si="4"/>
        <v>30</v>
      </c>
      <c r="M168" s="25" t="str">
        <f t="shared" si="5"/>
        <v>OK</v>
      </c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  <c r="AC168" s="74"/>
      <c r="AD168" s="74"/>
      <c r="AE168" s="74"/>
      <c r="AF168" s="74"/>
      <c r="AG168" s="74"/>
      <c r="AH168" s="75"/>
      <c r="AI168" s="75"/>
      <c r="AJ168" s="75"/>
      <c r="AK168" s="75"/>
    </row>
    <row r="169" spans="1:37" ht="39.950000000000003" customHeight="1" x14ac:dyDescent="0.25">
      <c r="A169" s="110"/>
      <c r="B169" s="110"/>
      <c r="C169" s="51">
        <v>166</v>
      </c>
      <c r="D169" s="52" t="s">
        <v>318</v>
      </c>
      <c r="E169" s="51" t="s">
        <v>266</v>
      </c>
      <c r="F169" s="51" t="s">
        <v>545</v>
      </c>
      <c r="G169" s="53" t="s">
        <v>376</v>
      </c>
      <c r="H169" s="51" t="s">
        <v>25</v>
      </c>
      <c r="I169" s="54" t="s">
        <v>27</v>
      </c>
      <c r="J169" s="89">
        <v>1.08</v>
      </c>
      <c r="K169" s="35">
        <v>50</v>
      </c>
      <c r="L169" s="24">
        <f t="shared" si="4"/>
        <v>50</v>
      </c>
      <c r="M169" s="25" t="str">
        <f t="shared" si="5"/>
        <v>OK</v>
      </c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  <c r="AC169" s="74"/>
      <c r="AD169" s="74"/>
      <c r="AE169" s="74"/>
      <c r="AF169" s="74"/>
      <c r="AG169" s="74"/>
      <c r="AH169" s="75"/>
      <c r="AI169" s="75"/>
      <c r="AJ169" s="75"/>
      <c r="AK169" s="75"/>
    </row>
    <row r="170" spans="1:37" ht="39.950000000000003" customHeight="1" x14ac:dyDescent="0.25">
      <c r="A170" s="111"/>
      <c r="B170" s="111"/>
      <c r="C170" s="51">
        <v>167</v>
      </c>
      <c r="D170" s="52" t="s">
        <v>318</v>
      </c>
      <c r="E170" s="51" t="s">
        <v>268</v>
      </c>
      <c r="F170" s="51" t="s">
        <v>545</v>
      </c>
      <c r="G170" s="53" t="s">
        <v>378</v>
      </c>
      <c r="H170" s="51" t="s">
        <v>25</v>
      </c>
      <c r="I170" s="54" t="s">
        <v>27</v>
      </c>
      <c r="J170" s="89">
        <v>2.1800000000000002</v>
      </c>
      <c r="K170" s="35">
        <v>5</v>
      </c>
      <c r="L170" s="24">
        <f t="shared" si="4"/>
        <v>5</v>
      </c>
      <c r="M170" s="25" t="str">
        <f t="shared" si="5"/>
        <v>OK</v>
      </c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5"/>
      <c r="AI170" s="75"/>
      <c r="AJ170" s="75"/>
      <c r="AK170" s="75"/>
    </row>
    <row r="171" spans="1:37" ht="39.950000000000003" customHeight="1" x14ac:dyDescent="0.25">
      <c r="A171" s="129">
        <v>19</v>
      </c>
      <c r="B171" s="120" t="s">
        <v>410</v>
      </c>
      <c r="C171" s="47">
        <v>168</v>
      </c>
      <c r="D171" s="48" t="s">
        <v>339</v>
      </c>
      <c r="E171" s="47" t="s">
        <v>139</v>
      </c>
      <c r="F171" s="47" t="s">
        <v>546</v>
      </c>
      <c r="G171" s="67" t="s">
        <v>547</v>
      </c>
      <c r="H171" s="47" t="s">
        <v>140</v>
      </c>
      <c r="I171" s="47" t="s">
        <v>138</v>
      </c>
      <c r="J171" s="92">
        <v>97.07</v>
      </c>
      <c r="K171" s="35">
        <v>50</v>
      </c>
      <c r="L171" s="24">
        <f t="shared" si="4"/>
        <v>25</v>
      </c>
      <c r="M171" s="25" t="str">
        <f t="shared" si="5"/>
        <v>OK</v>
      </c>
      <c r="N171" s="74"/>
      <c r="O171" s="74"/>
      <c r="P171" s="74"/>
      <c r="Q171" s="74"/>
      <c r="R171" s="74">
        <v>25</v>
      </c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5"/>
      <c r="AI171" s="75"/>
      <c r="AJ171" s="75"/>
      <c r="AK171" s="75"/>
    </row>
    <row r="172" spans="1:37" ht="39.950000000000003" customHeight="1" x14ac:dyDescent="0.25">
      <c r="A172" s="129"/>
      <c r="B172" s="121"/>
      <c r="C172" s="47">
        <v>169</v>
      </c>
      <c r="D172" s="48" t="s">
        <v>318</v>
      </c>
      <c r="E172" s="47" t="s">
        <v>137</v>
      </c>
      <c r="F172" s="47" t="s">
        <v>457</v>
      </c>
      <c r="G172" s="49" t="s">
        <v>548</v>
      </c>
      <c r="H172" s="47" t="s">
        <v>25</v>
      </c>
      <c r="I172" s="50" t="s">
        <v>27</v>
      </c>
      <c r="J172" s="92">
        <v>0.3</v>
      </c>
      <c r="K172" s="35">
        <v>3000</v>
      </c>
      <c r="L172" s="24">
        <f t="shared" si="4"/>
        <v>1800</v>
      </c>
      <c r="M172" s="25" t="str">
        <f t="shared" si="5"/>
        <v>OK</v>
      </c>
      <c r="N172" s="74"/>
      <c r="O172" s="74"/>
      <c r="P172" s="74"/>
      <c r="Q172" s="74"/>
      <c r="R172" s="74">
        <v>1200</v>
      </c>
      <c r="S172" s="74"/>
      <c r="T172" s="74"/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4"/>
      <c r="AH172" s="75"/>
      <c r="AI172" s="75"/>
      <c r="AJ172" s="75"/>
      <c r="AK172" s="75"/>
    </row>
    <row r="173" spans="1:37" ht="39.950000000000003" customHeight="1" x14ac:dyDescent="0.25">
      <c r="A173" s="129"/>
      <c r="B173" s="121"/>
      <c r="C173" s="47">
        <v>170</v>
      </c>
      <c r="D173" s="48" t="s">
        <v>381</v>
      </c>
      <c r="E173" s="47" t="s">
        <v>305</v>
      </c>
      <c r="F173" s="47" t="s">
        <v>549</v>
      </c>
      <c r="G173" s="49" t="s">
        <v>550</v>
      </c>
      <c r="H173" s="47" t="s">
        <v>25</v>
      </c>
      <c r="I173" s="50" t="s">
        <v>61</v>
      </c>
      <c r="J173" s="88">
        <v>8.39</v>
      </c>
      <c r="K173" s="35">
        <v>30</v>
      </c>
      <c r="L173" s="24">
        <f t="shared" si="4"/>
        <v>10</v>
      </c>
      <c r="M173" s="25" t="str">
        <f t="shared" si="5"/>
        <v>OK</v>
      </c>
      <c r="N173" s="74"/>
      <c r="O173" s="74"/>
      <c r="P173" s="74"/>
      <c r="Q173" s="74"/>
      <c r="R173" s="74">
        <v>20</v>
      </c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5"/>
      <c r="AI173" s="75"/>
      <c r="AJ173" s="75"/>
      <c r="AK173" s="75"/>
    </row>
    <row r="174" spans="1:37" ht="39.950000000000003" customHeight="1" x14ac:dyDescent="0.25">
      <c r="A174" s="129"/>
      <c r="B174" s="121"/>
      <c r="C174" s="47">
        <v>171</v>
      </c>
      <c r="D174" s="48" t="s">
        <v>318</v>
      </c>
      <c r="E174" s="47" t="s">
        <v>194</v>
      </c>
      <c r="F174" s="47" t="s">
        <v>416</v>
      </c>
      <c r="G174" s="49" t="s">
        <v>195</v>
      </c>
      <c r="H174" s="47" t="s">
        <v>25</v>
      </c>
      <c r="I174" s="50" t="s">
        <v>27</v>
      </c>
      <c r="J174" s="88">
        <v>6.88</v>
      </c>
      <c r="K174" s="35"/>
      <c r="L174" s="24">
        <f t="shared" si="4"/>
        <v>0</v>
      </c>
      <c r="M174" s="25" t="str">
        <f t="shared" si="5"/>
        <v>OK</v>
      </c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74"/>
      <c r="AH174" s="75"/>
      <c r="AI174" s="75"/>
      <c r="AJ174" s="75"/>
      <c r="AK174" s="75"/>
    </row>
    <row r="175" spans="1:37" ht="39.950000000000003" customHeight="1" x14ac:dyDescent="0.25">
      <c r="A175" s="129"/>
      <c r="B175" s="121"/>
      <c r="C175" s="47">
        <v>172</v>
      </c>
      <c r="D175" s="48" t="s">
        <v>318</v>
      </c>
      <c r="E175" s="47" t="s">
        <v>192</v>
      </c>
      <c r="F175" s="47" t="s">
        <v>416</v>
      </c>
      <c r="G175" s="49" t="s">
        <v>193</v>
      </c>
      <c r="H175" s="47" t="s">
        <v>25</v>
      </c>
      <c r="I175" s="50" t="s">
        <v>27</v>
      </c>
      <c r="J175" s="92">
        <v>22.9</v>
      </c>
      <c r="K175" s="35"/>
      <c r="L175" s="24">
        <f t="shared" si="4"/>
        <v>0</v>
      </c>
      <c r="M175" s="25" t="str">
        <f t="shared" si="5"/>
        <v>OK</v>
      </c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5"/>
      <c r="AI175" s="75"/>
      <c r="AJ175" s="75"/>
      <c r="AK175" s="75"/>
    </row>
    <row r="176" spans="1:37" ht="39.950000000000003" customHeight="1" x14ac:dyDescent="0.25">
      <c r="A176" s="129"/>
      <c r="B176" s="121"/>
      <c r="C176" s="47">
        <v>173</v>
      </c>
      <c r="D176" s="48" t="s">
        <v>317</v>
      </c>
      <c r="E176" s="47" t="s">
        <v>269</v>
      </c>
      <c r="F176" s="47" t="s">
        <v>445</v>
      </c>
      <c r="G176" s="49" t="s">
        <v>399</v>
      </c>
      <c r="H176" s="47" t="s">
        <v>25</v>
      </c>
      <c r="I176" s="50" t="s">
        <v>27</v>
      </c>
      <c r="J176" s="92">
        <v>2.06</v>
      </c>
      <c r="K176" s="35">
        <v>20</v>
      </c>
      <c r="L176" s="24">
        <f t="shared" si="4"/>
        <v>5</v>
      </c>
      <c r="M176" s="25" t="str">
        <f t="shared" si="5"/>
        <v>OK</v>
      </c>
      <c r="N176" s="74"/>
      <c r="O176" s="74"/>
      <c r="P176" s="74"/>
      <c r="Q176" s="74"/>
      <c r="R176" s="74"/>
      <c r="S176" s="74">
        <v>15</v>
      </c>
      <c r="T176" s="74"/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  <c r="AG176" s="74"/>
      <c r="AH176" s="75"/>
      <c r="AI176" s="75"/>
      <c r="AJ176" s="75"/>
      <c r="AK176" s="75"/>
    </row>
    <row r="177" spans="1:37" ht="39.950000000000003" customHeight="1" x14ac:dyDescent="0.25">
      <c r="A177" s="129"/>
      <c r="B177" s="121"/>
      <c r="C177" s="47">
        <v>174</v>
      </c>
      <c r="D177" s="48" t="s">
        <v>318</v>
      </c>
      <c r="E177" s="85" t="s">
        <v>270</v>
      </c>
      <c r="F177" s="85" t="s">
        <v>412</v>
      </c>
      <c r="G177" s="49" t="s">
        <v>271</v>
      </c>
      <c r="H177" s="47" t="s">
        <v>25</v>
      </c>
      <c r="I177" s="50" t="s">
        <v>27</v>
      </c>
      <c r="J177" s="88">
        <v>5.9</v>
      </c>
      <c r="K177" s="35">
        <v>48</v>
      </c>
      <c r="L177" s="24">
        <f t="shared" si="4"/>
        <v>9</v>
      </c>
      <c r="M177" s="25" t="str">
        <f t="shared" si="5"/>
        <v>OK</v>
      </c>
      <c r="N177" s="74"/>
      <c r="O177" s="74"/>
      <c r="P177" s="74"/>
      <c r="Q177" s="74"/>
      <c r="R177" s="74">
        <v>24</v>
      </c>
      <c r="S177" s="74">
        <v>15</v>
      </c>
      <c r="T177" s="74"/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5"/>
      <c r="AI177" s="75"/>
      <c r="AJ177" s="75"/>
      <c r="AK177" s="75"/>
    </row>
    <row r="178" spans="1:37" ht="39.950000000000003" customHeight="1" x14ac:dyDescent="0.25">
      <c r="A178" s="129"/>
      <c r="B178" s="121"/>
      <c r="C178" s="47">
        <v>175</v>
      </c>
      <c r="D178" s="48" t="s">
        <v>318</v>
      </c>
      <c r="E178" s="85" t="s">
        <v>264</v>
      </c>
      <c r="F178" s="85" t="s">
        <v>414</v>
      </c>
      <c r="G178" s="49" t="s">
        <v>265</v>
      </c>
      <c r="H178" s="47" t="s">
        <v>32</v>
      </c>
      <c r="I178" s="47" t="s">
        <v>27</v>
      </c>
      <c r="J178" s="88">
        <v>3.99</v>
      </c>
      <c r="K178" s="35"/>
      <c r="L178" s="24">
        <f t="shared" si="4"/>
        <v>0</v>
      </c>
      <c r="M178" s="25" t="str">
        <f t="shared" si="5"/>
        <v>OK</v>
      </c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  <c r="AC178" s="74"/>
      <c r="AD178" s="74"/>
      <c r="AE178" s="74"/>
      <c r="AF178" s="74"/>
      <c r="AG178" s="74"/>
      <c r="AH178" s="75"/>
      <c r="AI178" s="75"/>
      <c r="AJ178" s="75"/>
      <c r="AK178" s="75"/>
    </row>
    <row r="179" spans="1:37" ht="39.950000000000003" customHeight="1" x14ac:dyDescent="0.25">
      <c r="A179" s="129"/>
      <c r="B179" s="121"/>
      <c r="C179" s="47">
        <v>176</v>
      </c>
      <c r="D179" s="48" t="s">
        <v>380</v>
      </c>
      <c r="E179" s="85" t="s">
        <v>279</v>
      </c>
      <c r="F179" s="85" t="s">
        <v>478</v>
      </c>
      <c r="G179" s="49" t="s">
        <v>400</v>
      </c>
      <c r="H179" s="47" t="s">
        <v>25</v>
      </c>
      <c r="I179" s="50" t="s">
        <v>280</v>
      </c>
      <c r="J179" s="88">
        <v>0.68</v>
      </c>
      <c r="K179" s="35">
        <v>20</v>
      </c>
      <c r="L179" s="24">
        <f t="shared" si="4"/>
        <v>5</v>
      </c>
      <c r="M179" s="25" t="str">
        <f t="shared" si="5"/>
        <v>OK</v>
      </c>
      <c r="N179" s="74"/>
      <c r="O179" s="74"/>
      <c r="P179" s="74"/>
      <c r="Q179" s="74"/>
      <c r="R179" s="74"/>
      <c r="S179" s="74">
        <v>15</v>
      </c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5"/>
      <c r="AI179" s="75"/>
      <c r="AJ179" s="75"/>
      <c r="AK179" s="75"/>
    </row>
    <row r="180" spans="1:37" ht="39.950000000000003" customHeight="1" x14ac:dyDescent="0.25">
      <c r="A180" s="129"/>
      <c r="B180" s="121"/>
      <c r="C180" s="47">
        <v>177</v>
      </c>
      <c r="D180" s="48" t="s">
        <v>380</v>
      </c>
      <c r="E180" s="85" t="s">
        <v>281</v>
      </c>
      <c r="F180" s="85" t="s">
        <v>478</v>
      </c>
      <c r="G180" s="49" t="s">
        <v>401</v>
      </c>
      <c r="H180" s="47" t="s">
        <v>25</v>
      </c>
      <c r="I180" s="50" t="s">
        <v>280</v>
      </c>
      <c r="J180" s="88">
        <v>0.68</v>
      </c>
      <c r="K180" s="40">
        <v>20</v>
      </c>
      <c r="L180" s="24">
        <f t="shared" si="4"/>
        <v>5</v>
      </c>
      <c r="M180" s="25" t="str">
        <f t="shared" si="5"/>
        <v>OK</v>
      </c>
      <c r="N180" s="74"/>
      <c r="O180" s="74"/>
      <c r="P180" s="74"/>
      <c r="Q180" s="74"/>
      <c r="R180" s="74"/>
      <c r="S180" s="74">
        <v>15</v>
      </c>
      <c r="T180" s="74"/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  <c r="AH180" s="75"/>
      <c r="AI180" s="75"/>
      <c r="AJ180" s="75"/>
      <c r="AK180" s="75"/>
    </row>
    <row r="181" spans="1:37" ht="39.950000000000003" customHeight="1" x14ac:dyDescent="0.25">
      <c r="A181" s="129"/>
      <c r="B181" s="121"/>
      <c r="C181" s="47">
        <v>178</v>
      </c>
      <c r="D181" s="48" t="s">
        <v>380</v>
      </c>
      <c r="E181" s="85" t="s">
        <v>282</v>
      </c>
      <c r="F181" s="85" t="s">
        <v>478</v>
      </c>
      <c r="G181" s="49" t="s">
        <v>402</v>
      </c>
      <c r="H181" s="47" t="s">
        <v>25</v>
      </c>
      <c r="I181" s="50" t="s">
        <v>280</v>
      </c>
      <c r="J181" s="88">
        <v>0.68</v>
      </c>
      <c r="K181" s="40">
        <v>20</v>
      </c>
      <c r="L181" s="24">
        <f t="shared" si="4"/>
        <v>5</v>
      </c>
      <c r="M181" s="25" t="str">
        <f t="shared" si="5"/>
        <v>OK</v>
      </c>
      <c r="N181" s="74"/>
      <c r="O181" s="74"/>
      <c r="P181" s="74"/>
      <c r="Q181" s="74"/>
      <c r="R181" s="74"/>
      <c r="S181" s="74">
        <v>15</v>
      </c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5"/>
      <c r="AI181" s="75"/>
      <c r="AJ181" s="75"/>
      <c r="AK181" s="75"/>
    </row>
    <row r="182" spans="1:37" ht="39.950000000000003" customHeight="1" x14ac:dyDescent="0.25">
      <c r="A182" s="129"/>
      <c r="B182" s="121"/>
      <c r="C182" s="47">
        <v>179</v>
      </c>
      <c r="D182" s="48" t="s">
        <v>380</v>
      </c>
      <c r="E182" s="85" t="s">
        <v>283</v>
      </c>
      <c r="F182" s="85" t="s">
        <v>478</v>
      </c>
      <c r="G182" s="49" t="s">
        <v>403</v>
      </c>
      <c r="H182" s="47" t="s">
        <v>25</v>
      </c>
      <c r="I182" s="50" t="s">
        <v>280</v>
      </c>
      <c r="J182" s="88">
        <v>0.68</v>
      </c>
      <c r="K182" s="35">
        <v>20</v>
      </c>
      <c r="L182" s="24">
        <f t="shared" si="4"/>
        <v>5</v>
      </c>
      <c r="M182" s="25" t="str">
        <f t="shared" si="5"/>
        <v>OK</v>
      </c>
      <c r="N182" s="74"/>
      <c r="O182" s="74"/>
      <c r="P182" s="74"/>
      <c r="Q182" s="74"/>
      <c r="R182" s="74"/>
      <c r="S182" s="74">
        <v>15</v>
      </c>
      <c r="T182" s="74"/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5"/>
      <c r="AI182" s="75"/>
      <c r="AJ182" s="75"/>
      <c r="AK182" s="75"/>
    </row>
    <row r="183" spans="1:37" ht="39.950000000000003" customHeight="1" x14ac:dyDescent="0.25">
      <c r="A183" s="129"/>
      <c r="B183" s="121"/>
      <c r="C183" s="47">
        <v>180</v>
      </c>
      <c r="D183" s="48" t="s">
        <v>380</v>
      </c>
      <c r="E183" s="47" t="s">
        <v>284</v>
      </c>
      <c r="F183" s="47" t="s">
        <v>478</v>
      </c>
      <c r="G183" s="49" t="s">
        <v>404</v>
      </c>
      <c r="H183" s="47" t="s">
        <v>25</v>
      </c>
      <c r="I183" s="50" t="s">
        <v>280</v>
      </c>
      <c r="J183" s="88">
        <v>0.68</v>
      </c>
      <c r="K183" s="35">
        <v>20</v>
      </c>
      <c r="L183" s="24">
        <f t="shared" si="4"/>
        <v>5</v>
      </c>
      <c r="M183" s="25" t="str">
        <f t="shared" si="5"/>
        <v>OK</v>
      </c>
      <c r="N183" s="74"/>
      <c r="O183" s="74"/>
      <c r="P183" s="74"/>
      <c r="Q183" s="74"/>
      <c r="R183" s="74"/>
      <c r="S183" s="74">
        <v>15</v>
      </c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5"/>
      <c r="AI183" s="75"/>
      <c r="AJ183" s="75"/>
      <c r="AK183" s="75"/>
    </row>
    <row r="184" spans="1:37" ht="39.950000000000003" customHeight="1" x14ac:dyDescent="0.25">
      <c r="A184" s="129"/>
      <c r="B184" s="121"/>
      <c r="C184" s="47">
        <v>181</v>
      </c>
      <c r="D184" s="48" t="s">
        <v>380</v>
      </c>
      <c r="E184" s="47" t="s">
        <v>285</v>
      </c>
      <c r="F184" s="47" t="s">
        <v>478</v>
      </c>
      <c r="G184" s="49" t="s">
        <v>405</v>
      </c>
      <c r="H184" s="47" t="s">
        <v>25</v>
      </c>
      <c r="I184" s="50" t="s">
        <v>280</v>
      </c>
      <c r="J184" s="88">
        <v>0.68</v>
      </c>
      <c r="K184" s="35">
        <v>20</v>
      </c>
      <c r="L184" s="24">
        <f t="shared" si="4"/>
        <v>5</v>
      </c>
      <c r="M184" s="25" t="str">
        <f t="shared" si="5"/>
        <v>OK</v>
      </c>
      <c r="N184" s="74"/>
      <c r="O184" s="74"/>
      <c r="P184" s="74"/>
      <c r="Q184" s="74"/>
      <c r="R184" s="74"/>
      <c r="S184" s="74">
        <v>15</v>
      </c>
      <c r="T184" s="74"/>
      <c r="U184" s="74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4"/>
      <c r="AG184" s="74"/>
      <c r="AH184" s="75"/>
      <c r="AI184" s="75"/>
      <c r="AJ184" s="75"/>
      <c r="AK184" s="75"/>
    </row>
    <row r="185" spans="1:37" ht="39.950000000000003" customHeight="1" x14ac:dyDescent="0.25">
      <c r="A185" s="129"/>
      <c r="B185" s="121"/>
      <c r="C185" s="47">
        <v>182</v>
      </c>
      <c r="D185" s="48" t="s">
        <v>318</v>
      </c>
      <c r="E185" s="61" t="s">
        <v>260</v>
      </c>
      <c r="F185" s="61" t="s">
        <v>551</v>
      </c>
      <c r="G185" s="49" t="s">
        <v>261</v>
      </c>
      <c r="H185" s="47" t="s">
        <v>32</v>
      </c>
      <c r="I185" s="50" t="s">
        <v>27</v>
      </c>
      <c r="J185" s="88">
        <v>2.13</v>
      </c>
      <c r="K185" s="35"/>
      <c r="L185" s="24">
        <f t="shared" si="4"/>
        <v>0</v>
      </c>
      <c r="M185" s="25" t="str">
        <f t="shared" si="5"/>
        <v>OK</v>
      </c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5"/>
      <c r="AI185" s="75"/>
      <c r="AJ185" s="75"/>
      <c r="AK185" s="75"/>
    </row>
    <row r="186" spans="1:37" ht="39.950000000000003" customHeight="1" x14ac:dyDescent="0.25">
      <c r="A186" s="129"/>
      <c r="B186" s="121"/>
      <c r="C186" s="47">
        <v>183</v>
      </c>
      <c r="D186" s="48" t="s">
        <v>318</v>
      </c>
      <c r="E186" s="61" t="s">
        <v>262</v>
      </c>
      <c r="F186" s="61" t="s">
        <v>551</v>
      </c>
      <c r="G186" s="49" t="s">
        <v>263</v>
      </c>
      <c r="H186" s="47" t="s">
        <v>32</v>
      </c>
      <c r="I186" s="50" t="s">
        <v>27</v>
      </c>
      <c r="J186" s="88">
        <v>2.13</v>
      </c>
      <c r="K186" s="35"/>
      <c r="L186" s="24">
        <f t="shared" si="4"/>
        <v>0</v>
      </c>
      <c r="M186" s="25" t="str">
        <f t="shared" si="5"/>
        <v>OK</v>
      </c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5"/>
      <c r="AI186" s="75"/>
      <c r="AJ186" s="75"/>
      <c r="AK186" s="75"/>
    </row>
    <row r="187" spans="1:37" ht="39.950000000000003" customHeight="1" x14ac:dyDescent="0.25">
      <c r="A187" s="129"/>
      <c r="B187" s="121"/>
      <c r="C187" s="47">
        <v>184</v>
      </c>
      <c r="D187" s="48" t="s">
        <v>380</v>
      </c>
      <c r="E187" s="47" t="s">
        <v>288</v>
      </c>
      <c r="F187" s="47" t="s">
        <v>445</v>
      </c>
      <c r="G187" s="49" t="s">
        <v>289</v>
      </c>
      <c r="H187" s="47" t="s">
        <v>25</v>
      </c>
      <c r="I187" s="50" t="s">
        <v>280</v>
      </c>
      <c r="J187" s="88">
        <v>3.18</v>
      </c>
      <c r="K187" s="35">
        <v>40</v>
      </c>
      <c r="L187" s="24">
        <f t="shared" si="4"/>
        <v>40</v>
      </c>
      <c r="M187" s="25" t="str">
        <f t="shared" si="5"/>
        <v>OK</v>
      </c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5"/>
      <c r="AI187" s="75"/>
      <c r="AJ187" s="75"/>
      <c r="AK187" s="75"/>
    </row>
    <row r="188" spans="1:37" ht="39.950000000000003" customHeight="1" x14ac:dyDescent="0.25">
      <c r="A188" s="129"/>
      <c r="B188" s="121"/>
      <c r="C188" s="47">
        <v>185</v>
      </c>
      <c r="D188" s="48" t="s">
        <v>380</v>
      </c>
      <c r="E188" s="47" t="s">
        <v>286</v>
      </c>
      <c r="F188" s="47" t="s">
        <v>552</v>
      </c>
      <c r="G188" s="49" t="s">
        <v>287</v>
      </c>
      <c r="H188" s="47" t="s">
        <v>25</v>
      </c>
      <c r="I188" s="50" t="s">
        <v>280</v>
      </c>
      <c r="J188" s="88">
        <v>7.29</v>
      </c>
      <c r="K188" s="35">
        <v>40</v>
      </c>
      <c r="L188" s="24">
        <f t="shared" si="4"/>
        <v>40</v>
      </c>
      <c r="M188" s="25" t="str">
        <f t="shared" si="5"/>
        <v>OK</v>
      </c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  <c r="AG188" s="74"/>
      <c r="AH188" s="75"/>
      <c r="AI188" s="75"/>
      <c r="AJ188" s="75"/>
      <c r="AK188" s="75"/>
    </row>
    <row r="189" spans="1:37" ht="39.950000000000003" customHeight="1" x14ac:dyDescent="0.25">
      <c r="A189" s="129"/>
      <c r="B189" s="121"/>
      <c r="C189" s="47">
        <v>186</v>
      </c>
      <c r="D189" s="48" t="s">
        <v>380</v>
      </c>
      <c r="E189" s="47" t="s">
        <v>290</v>
      </c>
      <c r="F189" s="47" t="s">
        <v>445</v>
      </c>
      <c r="G189" s="49" t="s">
        <v>291</v>
      </c>
      <c r="H189" s="47" t="s">
        <v>25</v>
      </c>
      <c r="I189" s="50" t="s">
        <v>280</v>
      </c>
      <c r="J189" s="88">
        <v>1.54</v>
      </c>
      <c r="K189" s="35">
        <v>40</v>
      </c>
      <c r="L189" s="24">
        <f t="shared" si="4"/>
        <v>40</v>
      </c>
      <c r="M189" s="25" t="str">
        <f t="shared" si="5"/>
        <v>OK</v>
      </c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5"/>
      <c r="AI189" s="75"/>
      <c r="AJ189" s="75"/>
      <c r="AK189" s="75"/>
    </row>
    <row r="190" spans="1:37" ht="39.950000000000003" customHeight="1" x14ac:dyDescent="0.25">
      <c r="A190" s="129"/>
      <c r="B190" s="121"/>
      <c r="C190" s="47">
        <v>187</v>
      </c>
      <c r="D190" s="48" t="s">
        <v>318</v>
      </c>
      <c r="E190" s="47" t="s">
        <v>272</v>
      </c>
      <c r="F190" s="47" t="s">
        <v>414</v>
      </c>
      <c r="G190" s="49" t="s">
        <v>273</v>
      </c>
      <c r="H190" s="47" t="s">
        <v>25</v>
      </c>
      <c r="I190" s="65" t="s">
        <v>27</v>
      </c>
      <c r="J190" s="88">
        <v>1.44</v>
      </c>
      <c r="K190" s="35">
        <v>24</v>
      </c>
      <c r="L190" s="24">
        <f t="shared" si="4"/>
        <v>24</v>
      </c>
      <c r="M190" s="25" t="str">
        <f t="shared" si="5"/>
        <v>OK</v>
      </c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  <c r="AF190" s="74"/>
      <c r="AG190" s="74"/>
      <c r="AH190" s="75"/>
      <c r="AI190" s="75"/>
      <c r="AJ190" s="75"/>
      <c r="AK190" s="75"/>
    </row>
    <row r="191" spans="1:37" ht="39.950000000000003" customHeight="1" x14ac:dyDescent="0.25">
      <c r="A191" s="129"/>
      <c r="B191" s="121"/>
      <c r="C191" s="47">
        <v>188</v>
      </c>
      <c r="D191" s="48" t="s">
        <v>318</v>
      </c>
      <c r="E191" s="47" t="s">
        <v>379</v>
      </c>
      <c r="F191" s="47" t="s">
        <v>545</v>
      </c>
      <c r="G191" s="67" t="s">
        <v>276</v>
      </c>
      <c r="H191" s="66" t="s">
        <v>25</v>
      </c>
      <c r="I191" s="86" t="s">
        <v>27</v>
      </c>
      <c r="J191" s="88">
        <v>0.62</v>
      </c>
      <c r="K191" s="35">
        <v>200</v>
      </c>
      <c r="L191" s="24">
        <f t="shared" si="4"/>
        <v>100</v>
      </c>
      <c r="M191" s="25" t="str">
        <f t="shared" si="5"/>
        <v>OK</v>
      </c>
      <c r="N191" s="74"/>
      <c r="O191" s="74"/>
      <c r="P191" s="74"/>
      <c r="Q191" s="74"/>
      <c r="R191" s="74">
        <v>100</v>
      </c>
      <c r="S191" s="74"/>
      <c r="T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5"/>
      <c r="AI191" s="75"/>
      <c r="AJ191" s="75"/>
      <c r="AK191" s="75"/>
    </row>
    <row r="192" spans="1:37" ht="39.950000000000003" customHeight="1" x14ac:dyDescent="0.25">
      <c r="A192" s="129"/>
      <c r="B192" s="122"/>
      <c r="C192" s="47">
        <v>189</v>
      </c>
      <c r="D192" s="48" t="s">
        <v>318</v>
      </c>
      <c r="E192" s="47" t="s">
        <v>274</v>
      </c>
      <c r="F192" s="47" t="s">
        <v>510</v>
      </c>
      <c r="G192" s="49" t="s">
        <v>275</v>
      </c>
      <c r="H192" s="47" t="s">
        <v>28</v>
      </c>
      <c r="I192" s="65" t="s">
        <v>27</v>
      </c>
      <c r="J192" s="88">
        <v>4.8</v>
      </c>
      <c r="K192" s="35">
        <v>5</v>
      </c>
      <c r="L192" s="24">
        <f t="shared" si="4"/>
        <v>0</v>
      </c>
      <c r="M192" s="25" t="str">
        <f t="shared" si="5"/>
        <v>OK</v>
      </c>
      <c r="N192" s="74"/>
      <c r="O192" s="74"/>
      <c r="P192" s="74"/>
      <c r="Q192" s="74"/>
      <c r="R192" s="74">
        <v>5</v>
      </c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5"/>
      <c r="AI192" s="75"/>
      <c r="AJ192" s="75"/>
      <c r="AK192" s="75"/>
    </row>
    <row r="193" spans="1:37" ht="39.950000000000003" customHeight="1" x14ac:dyDescent="0.25">
      <c r="A193" s="109">
        <v>20</v>
      </c>
      <c r="B193" s="112" t="s">
        <v>410</v>
      </c>
      <c r="C193" s="51">
        <v>190</v>
      </c>
      <c r="D193" s="52" t="s">
        <v>317</v>
      </c>
      <c r="E193" s="87" t="s">
        <v>553</v>
      </c>
      <c r="F193" s="51" t="s">
        <v>554</v>
      </c>
      <c r="G193" s="53" t="s">
        <v>555</v>
      </c>
      <c r="H193" s="51" t="s">
        <v>25</v>
      </c>
      <c r="I193" s="80" t="s">
        <v>27</v>
      </c>
      <c r="J193" s="89">
        <v>218.59</v>
      </c>
      <c r="K193" s="35"/>
      <c r="L193" s="24">
        <f t="shared" si="4"/>
        <v>0</v>
      </c>
      <c r="M193" s="25" t="str">
        <f t="shared" si="5"/>
        <v>OK</v>
      </c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5"/>
      <c r="AI193" s="75"/>
      <c r="AJ193" s="75"/>
      <c r="AK193" s="75"/>
    </row>
    <row r="194" spans="1:37" ht="39.950000000000003" customHeight="1" x14ac:dyDescent="0.25">
      <c r="A194" s="110"/>
      <c r="B194" s="113"/>
      <c r="C194" s="51">
        <v>191</v>
      </c>
      <c r="D194" s="52" t="s">
        <v>317</v>
      </c>
      <c r="E194" s="87" t="s">
        <v>294</v>
      </c>
      <c r="F194" s="51" t="s">
        <v>554</v>
      </c>
      <c r="G194" s="53" t="s">
        <v>556</v>
      </c>
      <c r="H194" s="51" t="s">
        <v>25</v>
      </c>
      <c r="I194" s="80" t="s">
        <v>27</v>
      </c>
      <c r="J194" s="89">
        <v>113.42</v>
      </c>
      <c r="K194" s="35"/>
      <c r="L194" s="24">
        <f t="shared" si="4"/>
        <v>0</v>
      </c>
      <c r="M194" s="25" t="str">
        <f t="shared" si="5"/>
        <v>OK</v>
      </c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  <c r="AC194" s="74"/>
      <c r="AD194" s="74"/>
      <c r="AE194" s="74"/>
      <c r="AF194" s="74"/>
      <c r="AG194" s="74"/>
      <c r="AH194" s="75"/>
      <c r="AI194" s="75"/>
      <c r="AJ194" s="75"/>
      <c r="AK194" s="75"/>
    </row>
    <row r="195" spans="1:37" ht="39.950000000000003" customHeight="1" x14ac:dyDescent="0.25">
      <c r="A195" s="110"/>
      <c r="B195" s="113"/>
      <c r="C195" s="51">
        <v>192</v>
      </c>
      <c r="D195" s="52" t="s">
        <v>317</v>
      </c>
      <c r="E195" s="51" t="s">
        <v>296</v>
      </c>
      <c r="F195" s="51" t="s">
        <v>557</v>
      </c>
      <c r="G195" s="53" t="s">
        <v>297</v>
      </c>
      <c r="H195" s="51" t="s">
        <v>25</v>
      </c>
      <c r="I195" s="80" t="s">
        <v>27</v>
      </c>
      <c r="J195" s="89">
        <v>37.700000000000003</v>
      </c>
      <c r="K195" s="35">
        <v>5</v>
      </c>
      <c r="L195" s="24">
        <f t="shared" si="4"/>
        <v>5</v>
      </c>
      <c r="M195" s="25" t="str">
        <f t="shared" si="5"/>
        <v>OK</v>
      </c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5"/>
      <c r="AI195" s="75"/>
      <c r="AJ195" s="75"/>
      <c r="AK195" s="75"/>
    </row>
    <row r="196" spans="1:37" ht="39.950000000000003" customHeight="1" x14ac:dyDescent="0.25">
      <c r="A196" s="110"/>
      <c r="B196" s="113"/>
      <c r="C196" s="51">
        <v>193</v>
      </c>
      <c r="D196" s="52" t="s">
        <v>317</v>
      </c>
      <c r="E196" s="51" t="s">
        <v>294</v>
      </c>
      <c r="F196" s="51" t="s">
        <v>557</v>
      </c>
      <c r="G196" s="53" t="s">
        <v>295</v>
      </c>
      <c r="H196" s="51" t="s">
        <v>25</v>
      </c>
      <c r="I196" s="80" t="s">
        <v>27</v>
      </c>
      <c r="J196" s="89">
        <v>51.03</v>
      </c>
      <c r="K196" s="35">
        <v>5</v>
      </c>
      <c r="L196" s="24">
        <f t="shared" si="4"/>
        <v>5</v>
      </c>
      <c r="M196" s="25" t="str">
        <f t="shared" si="5"/>
        <v>OK</v>
      </c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74"/>
      <c r="AG196" s="74"/>
      <c r="AH196" s="75"/>
      <c r="AI196" s="75"/>
      <c r="AJ196" s="75"/>
      <c r="AK196" s="75"/>
    </row>
    <row r="197" spans="1:37" ht="39.950000000000003" customHeight="1" x14ac:dyDescent="0.25">
      <c r="A197" s="111"/>
      <c r="B197" s="114"/>
      <c r="C197" s="51">
        <v>194</v>
      </c>
      <c r="D197" s="52" t="s">
        <v>317</v>
      </c>
      <c r="E197" s="51" t="s">
        <v>298</v>
      </c>
      <c r="F197" s="51" t="s">
        <v>554</v>
      </c>
      <c r="G197" s="53" t="s">
        <v>558</v>
      </c>
      <c r="H197" s="51" t="s">
        <v>25</v>
      </c>
      <c r="I197" s="54" t="s">
        <v>27</v>
      </c>
      <c r="J197" s="89">
        <v>40.98</v>
      </c>
      <c r="K197" s="35">
        <v>5</v>
      </c>
      <c r="L197" s="24">
        <f t="shared" ref="L197:L210" si="6">K197-(SUM(N197:AG197))</f>
        <v>5</v>
      </c>
      <c r="M197" s="25" t="str">
        <f t="shared" ref="M197:M210" si="7">IF(L197&lt;0,"ATENÇÃO","OK")</f>
        <v>OK</v>
      </c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5"/>
      <c r="AI197" s="75"/>
      <c r="AJ197" s="75"/>
      <c r="AK197" s="75"/>
    </row>
    <row r="198" spans="1:37" ht="39.950000000000003" customHeight="1" x14ac:dyDescent="0.25">
      <c r="A198" s="117">
        <v>21</v>
      </c>
      <c r="B198" s="120" t="s">
        <v>559</v>
      </c>
      <c r="C198" s="47">
        <v>195</v>
      </c>
      <c r="D198" s="48" t="s">
        <v>316</v>
      </c>
      <c r="E198" s="47" t="s">
        <v>164</v>
      </c>
      <c r="F198" s="47" t="s">
        <v>560</v>
      </c>
      <c r="G198" s="49" t="s">
        <v>165</v>
      </c>
      <c r="H198" s="47" t="s">
        <v>28</v>
      </c>
      <c r="I198" s="65" t="s">
        <v>27</v>
      </c>
      <c r="J198" s="88">
        <v>48.5</v>
      </c>
      <c r="K198" s="35"/>
      <c r="L198" s="24">
        <f t="shared" si="6"/>
        <v>0</v>
      </c>
      <c r="M198" s="25" t="str">
        <f t="shared" si="7"/>
        <v>OK</v>
      </c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74"/>
      <c r="AH198" s="75"/>
      <c r="AI198" s="75"/>
      <c r="AJ198" s="75"/>
      <c r="AK198" s="75"/>
    </row>
    <row r="199" spans="1:37" ht="39.950000000000003" customHeight="1" x14ac:dyDescent="0.25">
      <c r="A199" s="118"/>
      <c r="B199" s="121"/>
      <c r="C199" s="47">
        <v>196</v>
      </c>
      <c r="D199" s="48" t="s">
        <v>316</v>
      </c>
      <c r="E199" s="47" t="s">
        <v>166</v>
      </c>
      <c r="F199" s="47" t="s">
        <v>560</v>
      </c>
      <c r="G199" s="49" t="s">
        <v>167</v>
      </c>
      <c r="H199" s="47" t="s">
        <v>28</v>
      </c>
      <c r="I199" s="65" t="s">
        <v>27</v>
      </c>
      <c r="J199" s="88">
        <v>42.2</v>
      </c>
      <c r="K199" s="35"/>
      <c r="L199" s="24">
        <f t="shared" si="6"/>
        <v>0</v>
      </c>
      <c r="M199" s="25" t="str">
        <f t="shared" si="7"/>
        <v>OK</v>
      </c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  <c r="AH199" s="75"/>
      <c r="AI199" s="75"/>
      <c r="AJ199" s="75"/>
      <c r="AK199" s="75"/>
    </row>
    <row r="200" spans="1:37" ht="39.950000000000003" customHeight="1" x14ac:dyDescent="0.25">
      <c r="A200" s="118"/>
      <c r="B200" s="121"/>
      <c r="C200" s="47">
        <v>197</v>
      </c>
      <c r="D200" s="48" t="s">
        <v>316</v>
      </c>
      <c r="E200" s="47" t="s">
        <v>168</v>
      </c>
      <c r="F200" s="47" t="s">
        <v>560</v>
      </c>
      <c r="G200" s="49" t="s">
        <v>561</v>
      </c>
      <c r="H200" s="47" t="s">
        <v>28</v>
      </c>
      <c r="I200" s="65" t="s">
        <v>27</v>
      </c>
      <c r="J200" s="88">
        <v>15.4</v>
      </c>
      <c r="K200" s="35"/>
      <c r="L200" s="24">
        <f t="shared" si="6"/>
        <v>0</v>
      </c>
      <c r="M200" s="25" t="str">
        <f t="shared" si="7"/>
        <v>OK</v>
      </c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74"/>
      <c r="AH200" s="75"/>
      <c r="AI200" s="75"/>
      <c r="AJ200" s="75"/>
      <c r="AK200" s="75"/>
    </row>
    <row r="201" spans="1:37" ht="39.950000000000003" customHeight="1" x14ac:dyDescent="0.25">
      <c r="A201" s="118"/>
      <c r="B201" s="121"/>
      <c r="C201" s="47">
        <v>198</v>
      </c>
      <c r="D201" s="48" t="s">
        <v>316</v>
      </c>
      <c r="E201" s="47" t="s">
        <v>169</v>
      </c>
      <c r="F201" s="47" t="s">
        <v>560</v>
      </c>
      <c r="G201" s="49" t="s">
        <v>562</v>
      </c>
      <c r="H201" s="47" t="s">
        <v>28</v>
      </c>
      <c r="I201" s="65" t="s">
        <v>27</v>
      </c>
      <c r="J201" s="88">
        <v>15.2</v>
      </c>
      <c r="K201" s="35"/>
      <c r="L201" s="24">
        <f t="shared" si="6"/>
        <v>0</v>
      </c>
      <c r="M201" s="25" t="str">
        <f t="shared" si="7"/>
        <v>OK</v>
      </c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5"/>
      <c r="AI201" s="75"/>
      <c r="AJ201" s="75"/>
      <c r="AK201" s="75"/>
    </row>
    <row r="202" spans="1:37" ht="39.950000000000003" customHeight="1" x14ac:dyDescent="0.25">
      <c r="A202" s="118"/>
      <c r="B202" s="121"/>
      <c r="C202" s="47">
        <v>199</v>
      </c>
      <c r="D202" s="48" t="s">
        <v>316</v>
      </c>
      <c r="E202" s="47" t="s">
        <v>170</v>
      </c>
      <c r="F202" s="47" t="s">
        <v>560</v>
      </c>
      <c r="G202" s="49" t="s">
        <v>563</v>
      </c>
      <c r="H202" s="47" t="s">
        <v>28</v>
      </c>
      <c r="I202" s="65" t="s">
        <v>27</v>
      </c>
      <c r="J202" s="88">
        <v>14</v>
      </c>
      <c r="K202" s="35"/>
      <c r="L202" s="24">
        <f t="shared" si="6"/>
        <v>0</v>
      </c>
      <c r="M202" s="25" t="str">
        <f t="shared" si="7"/>
        <v>OK</v>
      </c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  <c r="AH202" s="75"/>
      <c r="AI202" s="75"/>
      <c r="AJ202" s="75"/>
      <c r="AK202" s="75"/>
    </row>
    <row r="203" spans="1:37" ht="39.950000000000003" customHeight="1" x14ac:dyDescent="0.25">
      <c r="A203" s="118"/>
      <c r="B203" s="121"/>
      <c r="C203" s="47">
        <v>200</v>
      </c>
      <c r="D203" s="48" t="s">
        <v>316</v>
      </c>
      <c r="E203" s="47" t="s">
        <v>342</v>
      </c>
      <c r="F203" s="47" t="s">
        <v>560</v>
      </c>
      <c r="G203" s="49" t="s">
        <v>343</v>
      </c>
      <c r="H203" s="47" t="s">
        <v>28</v>
      </c>
      <c r="I203" s="65" t="s">
        <v>27</v>
      </c>
      <c r="J203" s="88">
        <v>54.6</v>
      </c>
      <c r="K203" s="35"/>
      <c r="L203" s="24">
        <f t="shared" si="6"/>
        <v>0</v>
      </c>
      <c r="M203" s="25" t="str">
        <f t="shared" si="7"/>
        <v>OK</v>
      </c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5"/>
      <c r="AI203" s="75"/>
      <c r="AJ203" s="75"/>
      <c r="AK203" s="75"/>
    </row>
    <row r="204" spans="1:37" ht="39.950000000000003" customHeight="1" x14ac:dyDescent="0.25">
      <c r="A204" s="118"/>
      <c r="B204" s="121"/>
      <c r="C204" s="47">
        <v>201</v>
      </c>
      <c r="D204" s="48" t="s">
        <v>316</v>
      </c>
      <c r="E204" s="47" t="s">
        <v>344</v>
      </c>
      <c r="F204" s="47" t="s">
        <v>560</v>
      </c>
      <c r="G204" s="49" t="s">
        <v>564</v>
      </c>
      <c r="H204" s="47" t="s">
        <v>28</v>
      </c>
      <c r="I204" s="65" t="s">
        <v>27</v>
      </c>
      <c r="J204" s="88">
        <v>51.8</v>
      </c>
      <c r="K204" s="35"/>
      <c r="L204" s="24">
        <f t="shared" si="6"/>
        <v>0</v>
      </c>
      <c r="M204" s="25" t="str">
        <f t="shared" si="7"/>
        <v>OK</v>
      </c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74"/>
      <c r="AH204" s="75"/>
      <c r="AI204" s="75"/>
      <c r="AJ204" s="75"/>
      <c r="AK204" s="75"/>
    </row>
    <row r="205" spans="1:37" ht="39.950000000000003" customHeight="1" x14ac:dyDescent="0.25">
      <c r="A205" s="118"/>
      <c r="B205" s="121"/>
      <c r="C205" s="47">
        <v>202</v>
      </c>
      <c r="D205" s="48" t="s">
        <v>316</v>
      </c>
      <c r="E205" s="47" t="s">
        <v>345</v>
      </c>
      <c r="F205" s="47" t="s">
        <v>560</v>
      </c>
      <c r="G205" s="49" t="s">
        <v>565</v>
      </c>
      <c r="H205" s="47" t="s">
        <v>28</v>
      </c>
      <c r="I205" s="65" t="s">
        <v>27</v>
      </c>
      <c r="J205" s="88">
        <v>51.8</v>
      </c>
      <c r="K205" s="36"/>
      <c r="L205" s="24">
        <f t="shared" si="6"/>
        <v>0</v>
      </c>
      <c r="M205" s="25" t="str">
        <f t="shared" si="7"/>
        <v>OK</v>
      </c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5"/>
      <c r="AI205" s="75"/>
      <c r="AJ205" s="75"/>
      <c r="AK205" s="75"/>
    </row>
    <row r="206" spans="1:37" ht="39.950000000000003" customHeight="1" x14ac:dyDescent="0.25">
      <c r="A206" s="118"/>
      <c r="B206" s="121"/>
      <c r="C206" s="47">
        <v>203</v>
      </c>
      <c r="D206" s="48" t="s">
        <v>316</v>
      </c>
      <c r="E206" s="47" t="s">
        <v>566</v>
      </c>
      <c r="F206" s="47" t="s">
        <v>560</v>
      </c>
      <c r="G206" s="49" t="s">
        <v>567</v>
      </c>
      <c r="H206" s="47" t="s">
        <v>28</v>
      </c>
      <c r="I206" s="65" t="s">
        <v>27</v>
      </c>
      <c r="J206" s="88">
        <v>9.1999999999999993</v>
      </c>
      <c r="K206" s="35"/>
      <c r="L206" s="24">
        <f t="shared" si="6"/>
        <v>0</v>
      </c>
      <c r="M206" s="25" t="str">
        <f t="shared" si="7"/>
        <v>OK</v>
      </c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  <c r="AG206" s="74"/>
      <c r="AH206" s="75"/>
      <c r="AI206" s="75"/>
      <c r="AJ206" s="75"/>
      <c r="AK206" s="75"/>
    </row>
    <row r="207" spans="1:37" ht="39.950000000000003" customHeight="1" x14ac:dyDescent="0.25">
      <c r="A207" s="118"/>
      <c r="B207" s="121"/>
      <c r="C207" s="47">
        <v>204</v>
      </c>
      <c r="D207" s="48" t="s">
        <v>316</v>
      </c>
      <c r="E207" s="47" t="s">
        <v>171</v>
      </c>
      <c r="F207" s="47" t="s">
        <v>568</v>
      </c>
      <c r="G207" s="49" t="s">
        <v>569</v>
      </c>
      <c r="H207" s="47" t="s">
        <v>28</v>
      </c>
      <c r="I207" s="65" t="s">
        <v>27</v>
      </c>
      <c r="J207" s="88">
        <v>4.4000000000000004</v>
      </c>
      <c r="K207" s="35"/>
      <c r="L207" s="24">
        <f t="shared" si="6"/>
        <v>0</v>
      </c>
      <c r="M207" s="25" t="str">
        <f t="shared" si="7"/>
        <v>OK</v>
      </c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5"/>
      <c r="AI207" s="75"/>
      <c r="AJ207" s="75"/>
      <c r="AK207" s="75"/>
    </row>
    <row r="208" spans="1:37" ht="39.950000000000003" customHeight="1" x14ac:dyDescent="0.25">
      <c r="A208" s="118"/>
      <c r="B208" s="121"/>
      <c r="C208" s="47">
        <v>205</v>
      </c>
      <c r="D208" s="48" t="s">
        <v>316</v>
      </c>
      <c r="E208" s="47" t="s">
        <v>172</v>
      </c>
      <c r="F208" s="47" t="s">
        <v>560</v>
      </c>
      <c r="G208" s="49" t="s">
        <v>570</v>
      </c>
      <c r="H208" s="47" t="s">
        <v>37</v>
      </c>
      <c r="I208" s="65" t="s">
        <v>27</v>
      </c>
      <c r="J208" s="88">
        <v>3.2</v>
      </c>
      <c r="K208" s="35"/>
      <c r="L208" s="24">
        <f t="shared" si="6"/>
        <v>0</v>
      </c>
      <c r="M208" s="25" t="str">
        <f t="shared" si="7"/>
        <v>OK</v>
      </c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  <c r="AG208" s="74"/>
      <c r="AH208" s="75"/>
      <c r="AI208" s="75"/>
      <c r="AJ208" s="75"/>
      <c r="AK208" s="75"/>
    </row>
    <row r="209" spans="1:37" ht="39.950000000000003" customHeight="1" x14ac:dyDescent="0.25">
      <c r="A209" s="118"/>
      <c r="B209" s="121"/>
      <c r="C209" s="47">
        <v>206</v>
      </c>
      <c r="D209" s="48" t="s">
        <v>316</v>
      </c>
      <c r="E209" s="47" t="s">
        <v>571</v>
      </c>
      <c r="F209" s="47" t="s">
        <v>572</v>
      </c>
      <c r="G209" s="49" t="s">
        <v>573</v>
      </c>
      <c r="H209" s="47" t="s">
        <v>574</v>
      </c>
      <c r="I209" s="65" t="s">
        <v>27</v>
      </c>
      <c r="J209" s="88">
        <v>27</v>
      </c>
      <c r="K209" s="35">
        <v>4</v>
      </c>
      <c r="L209" s="24">
        <f t="shared" si="6"/>
        <v>4</v>
      </c>
      <c r="M209" s="25" t="str">
        <f t="shared" si="7"/>
        <v>OK</v>
      </c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5"/>
      <c r="AI209" s="75"/>
      <c r="AJ209" s="75"/>
      <c r="AK209" s="75"/>
    </row>
    <row r="210" spans="1:37" ht="39.950000000000003" customHeight="1" x14ac:dyDescent="0.25">
      <c r="A210" s="119"/>
      <c r="B210" s="122"/>
      <c r="C210" s="47">
        <v>207</v>
      </c>
      <c r="D210" s="48" t="s">
        <v>316</v>
      </c>
      <c r="E210" s="47" t="s">
        <v>575</v>
      </c>
      <c r="F210" s="47" t="s">
        <v>576</v>
      </c>
      <c r="G210" s="49" t="s">
        <v>577</v>
      </c>
      <c r="H210" s="47" t="s">
        <v>574</v>
      </c>
      <c r="I210" s="65" t="s">
        <v>27</v>
      </c>
      <c r="J210" s="92">
        <v>210</v>
      </c>
      <c r="K210" s="35"/>
      <c r="L210" s="24">
        <f t="shared" si="6"/>
        <v>0</v>
      </c>
      <c r="M210" s="25" t="str">
        <f t="shared" si="7"/>
        <v>OK</v>
      </c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74"/>
      <c r="AH210" s="75"/>
      <c r="AI210" s="75"/>
      <c r="AJ210" s="75"/>
      <c r="AK210" s="75"/>
    </row>
    <row r="211" spans="1:37" ht="30" customHeight="1" x14ac:dyDescent="0.25">
      <c r="N211" s="102">
        <f>SUMPRODUCT(J4:J210,N4:N210)</f>
        <v>3002.5</v>
      </c>
      <c r="O211" s="102">
        <f>SUMPRODUCT(J4:J210,O4:O210)</f>
        <v>656.68</v>
      </c>
      <c r="P211" s="102">
        <f>SUMPRODUCT(J4:J210,P4:P210)</f>
        <v>3267.1400000000003</v>
      </c>
      <c r="Q211" s="102">
        <f>SUMPRODUCT(J4:J210,Q4:Q210)</f>
        <v>1134</v>
      </c>
      <c r="R211" s="102">
        <f>SUMPRODUCT(J4:J210,R4:R210)</f>
        <v>9787.34</v>
      </c>
      <c r="S211" s="102">
        <f>SUMPRODUCT(J4:J210,S4:S210)</f>
        <v>2128.4399999999987</v>
      </c>
    </row>
  </sheetData>
  <mergeCells count="64">
    <mergeCell ref="A193:A197"/>
    <mergeCell ref="B193:B197"/>
    <mergeCell ref="A198:A210"/>
    <mergeCell ref="B198:B210"/>
    <mergeCell ref="A145:A158"/>
    <mergeCell ref="B145:B158"/>
    <mergeCell ref="A159:A170"/>
    <mergeCell ref="B159:B170"/>
    <mergeCell ref="A171:A192"/>
    <mergeCell ref="B171:B192"/>
    <mergeCell ref="A51:A55"/>
    <mergeCell ref="B51:B55"/>
    <mergeCell ref="A56:A86"/>
    <mergeCell ref="B56:B86"/>
    <mergeCell ref="A87:A89"/>
    <mergeCell ref="B87:B89"/>
    <mergeCell ref="B24:B30"/>
    <mergeCell ref="A31:A33"/>
    <mergeCell ref="B31:B33"/>
    <mergeCell ref="A34:A50"/>
    <mergeCell ref="B34:B50"/>
    <mergeCell ref="A24:A30"/>
    <mergeCell ref="AH1:AH2"/>
    <mergeCell ref="AI1:AI2"/>
    <mergeCell ref="AJ1:AJ2"/>
    <mergeCell ref="AK1:AK2"/>
    <mergeCell ref="A4:A11"/>
    <mergeCell ref="B4:B11"/>
    <mergeCell ref="AE1:AE2"/>
    <mergeCell ref="AF1:AF2"/>
    <mergeCell ref="AG1:AG2"/>
    <mergeCell ref="AB1:AB2"/>
    <mergeCell ref="AC1:AC2"/>
    <mergeCell ref="AD1:AD2"/>
    <mergeCell ref="N1:N2"/>
    <mergeCell ref="Y1:Y2"/>
    <mergeCell ref="S1:S2"/>
    <mergeCell ref="T1:T2"/>
    <mergeCell ref="A133:A144"/>
    <mergeCell ref="B133:B144"/>
    <mergeCell ref="A90:A95"/>
    <mergeCell ref="B90:B95"/>
    <mergeCell ref="A96:A108"/>
    <mergeCell ref="B96:B108"/>
    <mergeCell ref="A109:A111"/>
    <mergeCell ref="B109:B111"/>
    <mergeCell ref="A112:A129"/>
    <mergeCell ref="B112:B129"/>
    <mergeCell ref="Z1:Z2"/>
    <mergeCell ref="R1:R2"/>
    <mergeCell ref="X1:X2"/>
    <mergeCell ref="AA1:AA2"/>
    <mergeCell ref="K1:M1"/>
    <mergeCell ref="U1:U2"/>
    <mergeCell ref="V1:V2"/>
    <mergeCell ref="W1:W2"/>
    <mergeCell ref="O1:O2"/>
    <mergeCell ref="P1:P2"/>
    <mergeCell ref="Q1:Q2"/>
    <mergeCell ref="G1:J1"/>
    <mergeCell ref="A2:M2"/>
    <mergeCell ref="A1:F1"/>
    <mergeCell ref="A12:A23"/>
    <mergeCell ref="B12:B23"/>
  </mergeCells>
  <phoneticPr fontId="0" type="noConversion"/>
  <conditionalFormatting sqref="Y4:AG4">
    <cfRule type="cellIs" dxfId="353" priority="28" stopIfTrue="1" operator="greaterThan">
      <formula>0</formula>
    </cfRule>
    <cfRule type="cellIs" dxfId="352" priority="29" stopIfTrue="1" operator="greaterThan">
      <formula>0</formula>
    </cfRule>
    <cfRule type="cellIs" dxfId="351" priority="30" stopIfTrue="1" operator="greaterThan">
      <formula>0</formula>
    </cfRule>
  </conditionalFormatting>
  <conditionalFormatting sqref="Y5:AG210">
    <cfRule type="cellIs" dxfId="350" priority="25" stopIfTrue="1" operator="greaterThan">
      <formula>0</formula>
    </cfRule>
    <cfRule type="cellIs" dxfId="349" priority="26" stopIfTrue="1" operator="greaterThan">
      <formula>0</formula>
    </cfRule>
    <cfRule type="cellIs" dxfId="348" priority="27" stopIfTrue="1" operator="greaterThan">
      <formula>0</formula>
    </cfRule>
  </conditionalFormatting>
  <conditionalFormatting sqref="T4:X4">
    <cfRule type="cellIs" dxfId="347" priority="16" stopIfTrue="1" operator="greaterThan">
      <formula>0</formula>
    </cfRule>
    <cfRule type="cellIs" dxfId="346" priority="17" stopIfTrue="1" operator="greaterThan">
      <formula>0</formula>
    </cfRule>
    <cfRule type="cellIs" dxfId="345" priority="18" stopIfTrue="1" operator="greaterThan">
      <formula>0</formula>
    </cfRule>
  </conditionalFormatting>
  <conditionalFormatting sqref="T5:X210">
    <cfRule type="cellIs" dxfId="344" priority="13" stopIfTrue="1" operator="greaterThan">
      <formula>0</formula>
    </cfRule>
    <cfRule type="cellIs" dxfId="343" priority="14" stopIfTrue="1" operator="greaterThan">
      <formula>0</formula>
    </cfRule>
    <cfRule type="cellIs" dxfId="342" priority="15" stopIfTrue="1" operator="greaterThan">
      <formula>0</formula>
    </cfRule>
  </conditionalFormatting>
  <conditionalFormatting sqref="Y5:AG210">
    <cfRule type="cellIs" dxfId="341" priority="31" stopIfTrue="1" operator="greaterThan">
      <formula>0</formula>
    </cfRule>
    <cfRule type="cellIs" dxfId="340" priority="32" stopIfTrue="1" operator="greaterThan">
      <formula>0</formula>
    </cfRule>
    <cfRule type="cellIs" dxfId="339" priority="33" stopIfTrue="1" operator="greaterThan">
      <formula>0</formula>
    </cfRule>
  </conditionalFormatting>
  <conditionalFormatting sqref="N4">
    <cfRule type="cellIs" dxfId="338" priority="10" stopIfTrue="1" operator="greaterThan">
      <formula>0</formula>
    </cfRule>
    <cfRule type="cellIs" dxfId="337" priority="11" stopIfTrue="1" operator="greaterThan">
      <formula>0</formula>
    </cfRule>
    <cfRule type="cellIs" dxfId="336" priority="12" stopIfTrue="1" operator="greaterThan">
      <formula>0</formula>
    </cfRule>
  </conditionalFormatting>
  <conditionalFormatting sqref="N5:N210">
    <cfRule type="cellIs" dxfId="335" priority="7" stopIfTrue="1" operator="greaterThan">
      <formula>0</formula>
    </cfRule>
    <cfRule type="cellIs" dxfId="334" priority="8" stopIfTrue="1" operator="greaterThan">
      <formula>0</formula>
    </cfRule>
    <cfRule type="cellIs" dxfId="333" priority="9" stopIfTrue="1" operator="greaterThan">
      <formula>0</formula>
    </cfRule>
  </conditionalFormatting>
  <conditionalFormatting sqref="O4:S4">
    <cfRule type="cellIs" dxfId="332" priority="4" stopIfTrue="1" operator="greaterThan">
      <formula>0</formula>
    </cfRule>
    <cfRule type="cellIs" dxfId="331" priority="5" stopIfTrue="1" operator="greaterThan">
      <formula>0</formula>
    </cfRule>
    <cfRule type="cellIs" dxfId="330" priority="6" stopIfTrue="1" operator="greaterThan">
      <formula>0</formula>
    </cfRule>
  </conditionalFormatting>
  <conditionalFormatting sqref="O5:S210">
    <cfRule type="cellIs" dxfId="329" priority="1" stopIfTrue="1" operator="greaterThan">
      <formula>0</formula>
    </cfRule>
    <cfRule type="cellIs" dxfId="328" priority="2" stopIfTrue="1" operator="greaterThan">
      <formula>0</formula>
    </cfRule>
    <cfRule type="cellIs" dxfId="327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210"/>
  <sheetViews>
    <sheetView topLeftCell="L232" zoomScale="70" zoomScaleNormal="70" workbookViewId="0">
      <selection activeCell="L4" sqref="L4"/>
    </sheetView>
  </sheetViews>
  <sheetFormatPr defaultColWidth="9.7109375" defaultRowHeight="30" customHeight="1" x14ac:dyDescent="0.25"/>
  <cols>
    <col min="1" max="1" width="6.7109375" style="1" customWidth="1"/>
    <col min="2" max="2" width="30.28515625" style="1" customWidth="1"/>
    <col min="3" max="3" width="7.7109375" style="1" customWidth="1"/>
    <col min="4" max="4" width="8.85546875" style="1" customWidth="1"/>
    <col min="5" max="5" width="16.28515625" style="1" customWidth="1"/>
    <col min="6" max="6" width="18.140625" style="26" customWidth="1"/>
    <col min="7" max="7" width="56" style="1" customWidth="1"/>
    <col min="8" max="8" width="9.85546875" style="1" bestFit="1" customWidth="1"/>
    <col min="9" max="9" width="16.7109375" style="1" customWidth="1"/>
    <col min="10" max="10" width="12.7109375" style="38" bestFit="1" customWidth="1"/>
    <col min="11" max="11" width="12" style="19" customWidth="1"/>
    <col min="12" max="12" width="13.28515625" style="27" customWidth="1"/>
    <col min="13" max="13" width="12.5703125" style="17" customWidth="1"/>
    <col min="14" max="25" width="14.7109375" style="18" customWidth="1"/>
    <col min="26" max="37" width="14.7109375" style="15" customWidth="1"/>
    <col min="38" max="16384" width="9.7109375" style="15"/>
  </cols>
  <sheetData>
    <row r="1" spans="1:37" ht="30" customHeight="1" x14ac:dyDescent="0.25">
      <c r="A1" s="108" t="s">
        <v>406</v>
      </c>
      <c r="B1" s="108"/>
      <c r="C1" s="108"/>
      <c r="D1" s="108"/>
      <c r="E1" s="108"/>
      <c r="F1" s="108"/>
      <c r="G1" s="108" t="s">
        <v>26</v>
      </c>
      <c r="H1" s="108"/>
      <c r="I1" s="108"/>
      <c r="J1" s="108"/>
      <c r="K1" s="108" t="s">
        <v>407</v>
      </c>
      <c r="L1" s="108"/>
      <c r="M1" s="108"/>
      <c r="N1" s="115" t="s">
        <v>650</v>
      </c>
      <c r="O1" s="115" t="s">
        <v>651</v>
      </c>
      <c r="P1" s="115" t="s">
        <v>652</v>
      </c>
      <c r="Q1" s="115" t="s">
        <v>653</v>
      </c>
      <c r="R1" s="115" t="s">
        <v>654</v>
      </c>
      <c r="S1" s="115" t="s">
        <v>655</v>
      </c>
      <c r="T1" s="115" t="s">
        <v>656</v>
      </c>
      <c r="U1" s="115" t="s">
        <v>657</v>
      </c>
      <c r="V1" s="115" t="s">
        <v>658</v>
      </c>
      <c r="W1" s="115" t="s">
        <v>659</v>
      </c>
      <c r="X1" s="115" t="s">
        <v>660</v>
      </c>
      <c r="Y1" s="115" t="s">
        <v>661</v>
      </c>
      <c r="Z1" s="115" t="s">
        <v>662</v>
      </c>
      <c r="AA1" s="115" t="s">
        <v>409</v>
      </c>
      <c r="AB1" s="115" t="s">
        <v>409</v>
      </c>
      <c r="AC1" s="115" t="s">
        <v>409</v>
      </c>
      <c r="AD1" s="115" t="s">
        <v>409</v>
      </c>
      <c r="AE1" s="115" t="s">
        <v>409</v>
      </c>
      <c r="AF1" s="115" t="s">
        <v>409</v>
      </c>
      <c r="AG1" s="115" t="s">
        <v>409</v>
      </c>
      <c r="AH1" s="115" t="s">
        <v>409</v>
      </c>
      <c r="AI1" s="115" t="s">
        <v>409</v>
      </c>
      <c r="AJ1" s="115" t="s">
        <v>409</v>
      </c>
      <c r="AK1" s="115" t="s">
        <v>409</v>
      </c>
    </row>
    <row r="2" spans="1:37" ht="30" customHeight="1" x14ac:dyDescent="0.25">
      <c r="A2" s="108" t="s">
        <v>310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</row>
    <row r="3" spans="1:37" s="16" customFormat="1" ht="30" customHeight="1" x14ac:dyDescent="0.2">
      <c r="A3" s="31" t="s">
        <v>1</v>
      </c>
      <c r="B3" s="39" t="s">
        <v>311</v>
      </c>
      <c r="C3" s="31" t="s">
        <v>312</v>
      </c>
      <c r="D3" s="31" t="s">
        <v>313</v>
      </c>
      <c r="E3" s="31" t="s">
        <v>46</v>
      </c>
      <c r="F3" s="30" t="s">
        <v>578</v>
      </c>
      <c r="G3" s="32" t="s">
        <v>314</v>
      </c>
      <c r="H3" s="32" t="s">
        <v>315</v>
      </c>
      <c r="I3" s="32" t="s">
        <v>38</v>
      </c>
      <c r="J3" s="37" t="s">
        <v>2</v>
      </c>
      <c r="K3" s="33" t="s">
        <v>24</v>
      </c>
      <c r="L3" s="34" t="s">
        <v>0</v>
      </c>
      <c r="M3" s="31" t="s">
        <v>3</v>
      </c>
      <c r="N3" s="73">
        <v>43535</v>
      </c>
      <c r="O3" s="73">
        <v>43535</v>
      </c>
      <c r="P3" s="73">
        <v>43535</v>
      </c>
      <c r="Q3" s="73">
        <v>43535</v>
      </c>
      <c r="R3" s="73">
        <v>43535</v>
      </c>
      <c r="S3" s="73">
        <v>43663</v>
      </c>
      <c r="T3" s="73">
        <v>43700</v>
      </c>
      <c r="U3" s="73">
        <v>43700</v>
      </c>
      <c r="V3" s="73">
        <v>43700</v>
      </c>
      <c r="W3" s="73">
        <v>43700</v>
      </c>
      <c r="X3" s="73">
        <v>43700</v>
      </c>
      <c r="Y3" s="73">
        <v>43700</v>
      </c>
      <c r="Z3" s="73">
        <v>43700</v>
      </c>
      <c r="AA3" s="73" t="s">
        <v>408</v>
      </c>
      <c r="AB3" s="73" t="s">
        <v>408</v>
      </c>
      <c r="AC3" s="73" t="s">
        <v>408</v>
      </c>
      <c r="AD3" s="73" t="s">
        <v>408</v>
      </c>
      <c r="AE3" s="73" t="s">
        <v>408</v>
      </c>
      <c r="AF3" s="73" t="s">
        <v>408</v>
      </c>
      <c r="AG3" s="73" t="s">
        <v>408</v>
      </c>
      <c r="AH3" s="73" t="s">
        <v>408</v>
      </c>
      <c r="AI3" s="73" t="s">
        <v>408</v>
      </c>
      <c r="AJ3" s="73" t="s">
        <v>408</v>
      </c>
      <c r="AK3" s="73" t="s">
        <v>408</v>
      </c>
    </row>
    <row r="4" spans="1:37" ht="39.950000000000003" customHeight="1" x14ac:dyDescent="0.25">
      <c r="A4" s="117">
        <v>1</v>
      </c>
      <c r="B4" s="120" t="s">
        <v>410</v>
      </c>
      <c r="C4" s="47">
        <v>1</v>
      </c>
      <c r="D4" s="48" t="s">
        <v>316</v>
      </c>
      <c r="E4" s="47" t="s">
        <v>47</v>
      </c>
      <c r="F4" s="47" t="s">
        <v>411</v>
      </c>
      <c r="G4" s="49" t="s">
        <v>48</v>
      </c>
      <c r="H4" s="47" t="s">
        <v>25</v>
      </c>
      <c r="I4" s="50" t="s">
        <v>27</v>
      </c>
      <c r="J4" s="88">
        <v>11.94</v>
      </c>
      <c r="K4" s="35">
        <v>41</v>
      </c>
      <c r="L4" s="24">
        <f>K4-(SUM(N4:AG4))</f>
        <v>12</v>
      </c>
      <c r="M4" s="25" t="str">
        <f>IF(L4&lt;0,"ATENÇÃO","OK")</f>
        <v>OK</v>
      </c>
      <c r="N4" s="107">
        <v>15</v>
      </c>
      <c r="O4" s="107"/>
      <c r="P4" s="107"/>
      <c r="Q4" s="107"/>
      <c r="R4" s="107"/>
      <c r="S4" s="74"/>
      <c r="T4" s="74">
        <v>14</v>
      </c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5"/>
      <c r="AI4" s="75"/>
      <c r="AJ4" s="75"/>
      <c r="AK4" s="75"/>
    </row>
    <row r="5" spans="1:37" ht="39.950000000000003" customHeight="1" x14ac:dyDescent="0.25">
      <c r="A5" s="118"/>
      <c r="B5" s="121"/>
      <c r="C5" s="47">
        <v>2</v>
      </c>
      <c r="D5" s="48" t="s">
        <v>318</v>
      </c>
      <c r="E5" s="47" t="s">
        <v>53</v>
      </c>
      <c r="F5" s="47" t="s">
        <v>412</v>
      </c>
      <c r="G5" s="49" t="s">
        <v>413</v>
      </c>
      <c r="H5" s="47" t="s">
        <v>28</v>
      </c>
      <c r="I5" s="50" t="s">
        <v>27</v>
      </c>
      <c r="J5" s="88">
        <v>1.96</v>
      </c>
      <c r="K5" s="35">
        <v>35</v>
      </c>
      <c r="L5" s="24">
        <f t="shared" ref="L5:L68" si="0">K5-(SUM(N5:AG5))</f>
        <v>0</v>
      </c>
      <c r="M5" s="25" t="str">
        <f t="shared" ref="M5:M68" si="1">IF(L5&lt;0,"ATENÇÃO","OK")</f>
        <v>OK</v>
      </c>
      <c r="N5" s="107">
        <v>35</v>
      </c>
      <c r="O5" s="107"/>
      <c r="P5" s="107"/>
      <c r="Q5" s="107"/>
      <c r="R5" s="107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5"/>
      <c r="AI5" s="75"/>
      <c r="AJ5" s="75"/>
      <c r="AK5" s="75"/>
    </row>
    <row r="6" spans="1:37" ht="39.950000000000003" customHeight="1" x14ac:dyDescent="0.25">
      <c r="A6" s="118"/>
      <c r="B6" s="121"/>
      <c r="C6" s="47">
        <v>3</v>
      </c>
      <c r="D6" s="48" t="s">
        <v>317</v>
      </c>
      <c r="E6" s="47" t="s">
        <v>49</v>
      </c>
      <c r="F6" s="47" t="s">
        <v>414</v>
      </c>
      <c r="G6" s="49" t="s">
        <v>50</v>
      </c>
      <c r="H6" s="47" t="s">
        <v>25</v>
      </c>
      <c r="I6" s="50" t="s">
        <v>27</v>
      </c>
      <c r="J6" s="88">
        <v>2.69</v>
      </c>
      <c r="K6" s="35">
        <v>110</v>
      </c>
      <c r="L6" s="24">
        <f t="shared" si="0"/>
        <v>110</v>
      </c>
      <c r="M6" s="25" t="str">
        <f t="shared" si="1"/>
        <v>OK</v>
      </c>
      <c r="N6" s="107"/>
      <c r="O6" s="107"/>
      <c r="P6" s="107"/>
      <c r="Q6" s="107"/>
      <c r="R6" s="107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5"/>
      <c r="AI6" s="75"/>
      <c r="AJ6" s="75"/>
      <c r="AK6" s="75"/>
    </row>
    <row r="7" spans="1:37" ht="39.950000000000003" customHeight="1" x14ac:dyDescent="0.25">
      <c r="A7" s="118"/>
      <c r="B7" s="121"/>
      <c r="C7" s="47">
        <v>4</v>
      </c>
      <c r="D7" s="48" t="s">
        <v>317</v>
      </c>
      <c r="E7" s="47" t="s">
        <v>51</v>
      </c>
      <c r="F7" s="47" t="s">
        <v>415</v>
      </c>
      <c r="G7" s="49" t="s">
        <v>52</v>
      </c>
      <c r="H7" s="47" t="s">
        <v>25</v>
      </c>
      <c r="I7" s="50" t="s">
        <v>27</v>
      </c>
      <c r="J7" s="88">
        <v>2.77</v>
      </c>
      <c r="K7" s="35">
        <v>10</v>
      </c>
      <c r="L7" s="24">
        <f t="shared" si="0"/>
        <v>10</v>
      </c>
      <c r="M7" s="25" t="str">
        <f t="shared" si="1"/>
        <v>OK</v>
      </c>
      <c r="N7" s="107"/>
      <c r="O7" s="107"/>
      <c r="P7" s="107"/>
      <c r="Q7" s="107"/>
      <c r="R7" s="107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5"/>
      <c r="AI7" s="75"/>
      <c r="AJ7" s="75"/>
      <c r="AK7" s="75"/>
    </row>
    <row r="8" spans="1:37" ht="39.950000000000003" customHeight="1" x14ac:dyDescent="0.25">
      <c r="A8" s="118"/>
      <c r="B8" s="121"/>
      <c r="C8" s="47">
        <v>5</v>
      </c>
      <c r="D8" s="48" t="s">
        <v>317</v>
      </c>
      <c r="E8" s="47" t="s">
        <v>64</v>
      </c>
      <c r="F8" s="47" t="s">
        <v>416</v>
      </c>
      <c r="G8" s="49" t="s">
        <v>417</v>
      </c>
      <c r="H8" s="47" t="s">
        <v>25</v>
      </c>
      <c r="I8" s="50" t="s">
        <v>27</v>
      </c>
      <c r="J8" s="88">
        <v>0.77</v>
      </c>
      <c r="K8" s="35">
        <v>72</v>
      </c>
      <c r="L8" s="24">
        <f t="shared" si="0"/>
        <v>72</v>
      </c>
      <c r="M8" s="25" t="str">
        <f t="shared" si="1"/>
        <v>OK</v>
      </c>
      <c r="N8" s="107"/>
      <c r="O8" s="107"/>
      <c r="P8" s="107"/>
      <c r="Q8" s="107"/>
      <c r="R8" s="107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5"/>
      <c r="AI8" s="75"/>
      <c r="AJ8" s="75"/>
      <c r="AK8" s="75"/>
    </row>
    <row r="9" spans="1:37" ht="39.950000000000003" customHeight="1" x14ac:dyDescent="0.25">
      <c r="A9" s="118"/>
      <c r="B9" s="121"/>
      <c r="C9" s="47">
        <v>6</v>
      </c>
      <c r="D9" s="48" t="s">
        <v>318</v>
      </c>
      <c r="E9" s="47" t="s">
        <v>67</v>
      </c>
      <c r="F9" s="47" t="s">
        <v>418</v>
      </c>
      <c r="G9" s="49" t="s">
        <v>68</v>
      </c>
      <c r="H9" s="47" t="s">
        <v>25</v>
      </c>
      <c r="I9" s="50" t="s">
        <v>27</v>
      </c>
      <c r="J9" s="88">
        <v>7.23</v>
      </c>
      <c r="K9" s="35">
        <v>21</v>
      </c>
      <c r="L9" s="24">
        <f t="shared" si="0"/>
        <v>0</v>
      </c>
      <c r="M9" s="25" t="str">
        <f t="shared" si="1"/>
        <v>OK</v>
      </c>
      <c r="N9" s="107"/>
      <c r="O9" s="107"/>
      <c r="P9" s="107"/>
      <c r="Q9" s="107"/>
      <c r="R9" s="107"/>
      <c r="S9" s="74"/>
      <c r="T9" s="74">
        <v>21</v>
      </c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5"/>
      <c r="AI9" s="75"/>
      <c r="AJ9" s="75"/>
      <c r="AK9" s="75"/>
    </row>
    <row r="10" spans="1:37" ht="39.950000000000003" customHeight="1" x14ac:dyDescent="0.25">
      <c r="A10" s="118"/>
      <c r="B10" s="121"/>
      <c r="C10" s="47">
        <v>7</v>
      </c>
      <c r="D10" s="48" t="s">
        <v>318</v>
      </c>
      <c r="E10" s="47" t="s">
        <v>69</v>
      </c>
      <c r="F10" s="47" t="s">
        <v>418</v>
      </c>
      <c r="G10" s="49" t="s">
        <v>70</v>
      </c>
      <c r="H10" s="47" t="s">
        <v>25</v>
      </c>
      <c r="I10" s="50" t="s">
        <v>27</v>
      </c>
      <c r="J10" s="88">
        <v>18.79</v>
      </c>
      <c r="K10" s="35">
        <v>31</v>
      </c>
      <c r="L10" s="24">
        <f t="shared" si="0"/>
        <v>31</v>
      </c>
      <c r="M10" s="25" t="str">
        <f t="shared" si="1"/>
        <v>OK</v>
      </c>
      <c r="N10" s="107"/>
      <c r="O10" s="107"/>
      <c r="P10" s="107"/>
      <c r="Q10" s="107"/>
      <c r="R10" s="107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5"/>
      <c r="AI10" s="75"/>
      <c r="AJ10" s="75"/>
      <c r="AK10" s="75"/>
    </row>
    <row r="11" spans="1:37" ht="39.950000000000003" customHeight="1" x14ac:dyDescent="0.25">
      <c r="A11" s="119"/>
      <c r="B11" s="122"/>
      <c r="C11" s="47">
        <v>8</v>
      </c>
      <c r="D11" s="48" t="s">
        <v>318</v>
      </c>
      <c r="E11" s="47" t="s">
        <v>71</v>
      </c>
      <c r="F11" s="47" t="s">
        <v>418</v>
      </c>
      <c r="G11" s="49" t="s">
        <v>72</v>
      </c>
      <c r="H11" s="47" t="s">
        <v>25</v>
      </c>
      <c r="I11" s="50" t="s">
        <v>27</v>
      </c>
      <c r="J11" s="88">
        <v>30</v>
      </c>
      <c r="K11" s="35">
        <v>30</v>
      </c>
      <c r="L11" s="24">
        <f t="shared" si="0"/>
        <v>18</v>
      </c>
      <c r="M11" s="25" t="str">
        <f t="shared" si="1"/>
        <v>OK</v>
      </c>
      <c r="N11" s="107"/>
      <c r="O11" s="107"/>
      <c r="P11" s="107"/>
      <c r="Q11" s="107"/>
      <c r="R11" s="107"/>
      <c r="S11" s="74"/>
      <c r="T11" s="74">
        <v>12</v>
      </c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5"/>
      <c r="AI11" s="75"/>
      <c r="AJ11" s="75"/>
      <c r="AK11" s="75"/>
    </row>
    <row r="12" spans="1:37" ht="39.950000000000003" customHeight="1" x14ac:dyDescent="0.25">
      <c r="A12" s="109">
        <v>2</v>
      </c>
      <c r="B12" s="112" t="s">
        <v>410</v>
      </c>
      <c r="C12" s="51">
        <v>9</v>
      </c>
      <c r="D12" s="52" t="s">
        <v>320</v>
      </c>
      <c r="E12" s="51" t="s">
        <v>60</v>
      </c>
      <c r="F12" s="51" t="s">
        <v>419</v>
      </c>
      <c r="G12" s="53" t="s">
        <v>321</v>
      </c>
      <c r="H12" s="51" t="s">
        <v>34</v>
      </c>
      <c r="I12" s="54" t="s">
        <v>61</v>
      </c>
      <c r="J12" s="89">
        <v>6.67</v>
      </c>
      <c r="K12" s="35">
        <v>20</v>
      </c>
      <c r="L12" s="24">
        <f t="shared" si="0"/>
        <v>0</v>
      </c>
      <c r="M12" s="25" t="str">
        <f t="shared" si="1"/>
        <v>OK</v>
      </c>
      <c r="N12" s="107"/>
      <c r="O12" s="107"/>
      <c r="P12" s="107"/>
      <c r="Q12" s="107"/>
      <c r="R12" s="107"/>
      <c r="S12" s="74"/>
      <c r="T12" s="74">
        <v>20</v>
      </c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5"/>
      <c r="AI12" s="75"/>
      <c r="AJ12" s="75"/>
      <c r="AK12" s="75"/>
    </row>
    <row r="13" spans="1:37" ht="39.950000000000003" customHeight="1" x14ac:dyDescent="0.25">
      <c r="A13" s="110"/>
      <c r="B13" s="113"/>
      <c r="C13" s="51">
        <v>10</v>
      </c>
      <c r="D13" s="52" t="s">
        <v>316</v>
      </c>
      <c r="E13" s="51" t="s">
        <v>74</v>
      </c>
      <c r="F13" s="51" t="s">
        <v>420</v>
      </c>
      <c r="G13" s="53" t="s">
        <v>421</v>
      </c>
      <c r="H13" s="51" t="s">
        <v>37</v>
      </c>
      <c r="I13" s="54" t="s">
        <v>27</v>
      </c>
      <c r="J13" s="89">
        <v>2.27</v>
      </c>
      <c r="K13" s="35">
        <v>100</v>
      </c>
      <c r="L13" s="24">
        <f t="shared" si="0"/>
        <v>100</v>
      </c>
      <c r="M13" s="25" t="str">
        <f t="shared" si="1"/>
        <v>OK</v>
      </c>
      <c r="N13" s="107"/>
      <c r="O13" s="107"/>
      <c r="P13" s="107"/>
      <c r="Q13" s="107"/>
      <c r="R13" s="107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5"/>
      <c r="AI13" s="75"/>
      <c r="AJ13" s="75"/>
      <c r="AK13" s="75"/>
    </row>
    <row r="14" spans="1:37" ht="39.950000000000003" customHeight="1" x14ac:dyDescent="0.25">
      <c r="A14" s="110"/>
      <c r="B14" s="113"/>
      <c r="C14" s="51">
        <v>11</v>
      </c>
      <c r="D14" s="52" t="s">
        <v>316</v>
      </c>
      <c r="E14" s="51" t="s">
        <v>73</v>
      </c>
      <c r="F14" s="51" t="s">
        <v>422</v>
      </c>
      <c r="G14" s="53" t="s">
        <v>423</v>
      </c>
      <c r="H14" s="51" t="s">
        <v>37</v>
      </c>
      <c r="I14" s="54" t="s">
        <v>27</v>
      </c>
      <c r="J14" s="89">
        <v>4.79</v>
      </c>
      <c r="K14" s="35">
        <v>104</v>
      </c>
      <c r="L14" s="24">
        <f t="shared" si="0"/>
        <v>104</v>
      </c>
      <c r="M14" s="25" t="str">
        <f t="shared" si="1"/>
        <v>OK</v>
      </c>
      <c r="N14" s="107"/>
      <c r="O14" s="107"/>
      <c r="P14" s="107"/>
      <c r="Q14" s="107"/>
      <c r="R14" s="107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5"/>
      <c r="AI14" s="75"/>
      <c r="AJ14" s="75"/>
      <c r="AK14" s="75"/>
    </row>
    <row r="15" spans="1:37" ht="39.950000000000003" customHeight="1" x14ac:dyDescent="0.25">
      <c r="A15" s="110"/>
      <c r="B15" s="113"/>
      <c r="C15" s="51">
        <v>12</v>
      </c>
      <c r="D15" s="52" t="s">
        <v>316</v>
      </c>
      <c r="E15" s="51" t="s">
        <v>76</v>
      </c>
      <c r="F15" s="51" t="s">
        <v>424</v>
      </c>
      <c r="G15" s="53" t="s">
        <v>77</v>
      </c>
      <c r="H15" s="51" t="s">
        <v>25</v>
      </c>
      <c r="I15" s="54" t="s">
        <v>27</v>
      </c>
      <c r="J15" s="89">
        <v>24.44</v>
      </c>
      <c r="K15" s="35">
        <v>15</v>
      </c>
      <c r="L15" s="24">
        <f t="shared" si="0"/>
        <v>15</v>
      </c>
      <c r="M15" s="25" t="str">
        <f t="shared" si="1"/>
        <v>OK</v>
      </c>
      <c r="N15" s="107"/>
      <c r="O15" s="107"/>
      <c r="P15" s="107"/>
      <c r="Q15" s="107"/>
      <c r="R15" s="107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5"/>
      <c r="AI15" s="75"/>
      <c r="AJ15" s="75"/>
      <c r="AK15" s="75"/>
    </row>
    <row r="16" spans="1:37" ht="39.950000000000003" customHeight="1" x14ac:dyDescent="0.25">
      <c r="A16" s="110"/>
      <c r="B16" s="113"/>
      <c r="C16" s="51">
        <v>13</v>
      </c>
      <c r="D16" s="52" t="s">
        <v>322</v>
      </c>
      <c r="E16" s="51" t="s">
        <v>75</v>
      </c>
      <c r="F16" s="51" t="s">
        <v>425</v>
      </c>
      <c r="G16" s="53" t="s">
        <v>426</v>
      </c>
      <c r="H16" s="51" t="s">
        <v>25</v>
      </c>
      <c r="I16" s="54" t="s">
        <v>27</v>
      </c>
      <c r="J16" s="89">
        <v>23.55</v>
      </c>
      <c r="K16" s="35"/>
      <c r="L16" s="24">
        <f t="shared" si="0"/>
        <v>0</v>
      </c>
      <c r="M16" s="25" t="str">
        <f t="shared" si="1"/>
        <v>OK</v>
      </c>
      <c r="N16" s="107"/>
      <c r="O16" s="107"/>
      <c r="P16" s="107"/>
      <c r="Q16" s="107"/>
      <c r="R16" s="107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5"/>
      <c r="AI16" s="75"/>
      <c r="AJ16" s="75"/>
      <c r="AK16" s="75"/>
    </row>
    <row r="17" spans="1:37" ht="39.950000000000003" customHeight="1" x14ac:dyDescent="0.25">
      <c r="A17" s="110"/>
      <c r="B17" s="113"/>
      <c r="C17" s="51">
        <v>14</v>
      </c>
      <c r="D17" s="52" t="s">
        <v>322</v>
      </c>
      <c r="E17" s="51" t="s">
        <v>75</v>
      </c>
      <c r="F17" s="51" t="s">
        <v>427</v>
      </c>
      <c r="G17" s="53" t="s">
        <v>428</v>
      </c>
      <c r="H17" s="51" t="s">
        <v>25</v>
      </c>
      <c r="I17" s="54" t="s">
        <v>27</v>
      </c>
      <c r="J17" s="89">
        <v>25.7</v>
      </c>
      <c r="K17" s="35"/>
      <c r="L17" s="24">
        <f t="shared" si="0"/>
        <v>0</v>
      </c>
      <c r="M17" s="25" t="str">
        <f t="shared" si="1"/>
        <v>OK</v>
      </c>
      <c r="N17" s="107"/>
      <c r="O17" s="107"/>
      <c r="P17" s="107"/>
      <c r="Q17" s="107"/>
      <c r="R17" s="107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5"/>
      <c r="AI17" s="75"/>
      <c r="AJ17" s="75"/>
      <c r="AK17" s="75"/>
    </row>
    <row r="18" spans="1:37" ht="39.950000000000003" customHeight="1" x14ac:dyDescent="0.25">
      <c r="A18" s="110"/>
      <c r="B18" s="113"/>
      <c r="C18" s="51">
        <v>15</v>
      </c>
      <c r="D18" s="52" t="s">
        <v>318</v>
      </c>
      <c r="E18" s="51" t="s">
        <v>59</v>
      </c>
      <c r="F18" s="51" t="s">
        <v>416</v>
      </c>
      <c r="G18" s="55" t="s">
        <v>387</v>
      </c>
      <c r="H18" s="51" t="s">
        <v>25</v>
      </c>
      <c r="I18" s="54" t="s">
        <v>27</v>
      </c>
      <c r="J18" s="89">
        <v>1.1599999999999999</v>
      </c>
      <c r="K18" s="35">
        <v>110</v>
      </c>
      <c r="L18" s="24">
        <f t="shared" si="0"/>
        <v>0</v>
      </c>
      <c r="M18" s="25" t="str">
        <f t="shared" si="1"/>
        <v>OK</v>
      </c>
      <c r="N18" s="107">
        <v>50</v>
      </c>
      <c r="O18" s="107"/>
      <c r="P18" s="107"/>
      <c r="Q18" s="107"/>
      <c r="R18" s="107"/>
      <c r="S18" s="74"/>
      <c r="T18" s="74">
        <v>60</v>
      </c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5"/>
      <c r="AI18" s="75"/>
      <c r="AJ18" s="75"/>
      <c r="AK18" s="75"/>
    </row>
    <row r="19" spans="1:37" ht="39.950000000000003" customHeight="1" x14ac:dyDescent="0.25">
      <c r="A19" s="110"/>
      <c r="B19" s="113"/>
      <c r="C19" s="51">
        <v>16</v>
      </c>
      <c r="D19" s="52" t="s">
        <v>317</v>
      </c>
      <c r="E19" s="51" t="s">
        <v>78</v>
      </c>
      <c r="F19" s="51" t="s">
        <v>411</v>
      </c>
      <c r="G19" s="53" t="s">
        <v>429</v>
      </c>
      <c r="H19" s="51" t="s">
        <v>25</v>
      </c>
      <c r="I19" s="54" t="s">
        <v>27</v>
      </c>
      <c r="J19" s="89">
        <v>9.77</v>
      </c>
      <c r="K19" s="35">
        <v>21</v>
      </c>
      <c r="L19" s="24">
        <f t="shared" si="0"/>
        <v>11</v>
      </c>
      <c r="M19" s="25" t="str">
        <f t="shared" si="1"/>
        <v>OK</v>
      </c>
      <c r="N19" s="107">
        <v>10</v>
      </c>
      <c r="O19" s="107"/>
      <c r="P19" s="107"/>
      <c r="Q19" s="107"/>
      <c r="R19" s="107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5"/>
      <c r="AI19" s="75"/>
      <c r="AJ19" s="75"/>
      <c r="AK19" s="75"/>
    </row>
    <row r="20" spans="1:37" ht="39.950000000000003" customHeight="1" x14ac:dyDescent="0.25">
      <c r="A20" s="110"/>
      <c r="B20" s="113"/>
      <c r="C20" s="51">
        <v>17</v>
      </c>
      <c r="D20" s="52" t="s">
        <v>317</v>
      </c>
      <c r="E20" s="51" t="s">
        <v>79</v>
      </c>
      <c r="F20" s="51" t="s">
        <v>411</v>
      </c>
      <c r="G20" s="53" t="s">
        <v>80</v>
      </c>
      <c r="H20" s="51" t="s">
        <v>25</v>
      </c>
      <c r="I20" s="54" t="s">
        <v>27</v>
      </c>
      <c r="J20" s="89">
        <v>2.1800000000000002</v>
      </c>
      <c r="K20" s="35">
        <v>50</v>
      </c>
      <c r="L20" s="24">
        <f t="shared" si="0"/>
        <v>30</v>
      </c>
      <c r="M20" s="25" t="str">
        <f t="shared" si="1"/>
        <v>OK</v>
      </c>
      <c r="N20" s="107">
        <v>20</v>
      </c>
      <c r="O20" s="107"/>
      <c r="P20" s="107"/>
      <c r="Q20" s="107"/>
      <c r="R20" s="107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5"/>
      <c r="AI20" s="75"/>
      <c r="AJ20" s="75"/>
      <c r="AK20" s="75"/>
    </row>
    <row r="21" spans="1:37" ht="39.950000000000003" customHeight="1" x14ac:dyDescent="0.25">
      <c r="A21" s="110"/>
      <c r="B21" s="113"/>
      <c r="C21" s="51">
        <v>18</v>
      </c>
      <c r="D21" s="52" t="s">
        <v>316</v>
      </c>
      <c r="E21" s="51" t="s">
        <v>85</v>
      </c>
      <c r="F21" s="51" t="s">
        <v>430</v>
      </c>
      <c r="G21" s="63" t="s">
        <v>35</v>
      </c>
      <c r="H21" s="51" t="s">
        <v>25</v>
      </c>
      <c r="I21" s="54" t="s">
        <v>27</v>
      </c>
      <c r="J21" s="89">
        <v>7.55</v>
      </c>
      <c r="K21" s="35">
        <v>20</v>
      </c>
      <c r="L21" s="24">
        <f t="shared" si="0"/>
        <v>20</v>
      </c>
      <c r="M21" s="25" t="str">
        <f t="shared" si="1"/>
        <v>OK</v>
      </c>
      <c r="N21" s="107"/>
      <c r="O21" s="107"/>
      <c r="P21" s="107"/>
      <c r="Q21" s="107"/>
      <c r="R21" s="107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5"/>
      <c r="AI21" s="75"/>
      <c r="AJ21" s="75"/>
      <c r="AK21" s="75"/>
    </row>
    <row r="22" spans="1:37" ht="39.950000000000003" customHeight="1" x14ac:dyDescent="0.25">
      <c r="A22" s="110"/>
      <c r="B22" s="113"/>
      <c r="C22" s="51">
        <v>19</v>
      </c>
      <c r="D22" s="52" t="s">
        <v>316</v>
      </c>
      <c r="E22" s="51" t="s">
        <v>84</v>
      </c>
      <c r="F22" s="51" t="s">
        <v>431</v>
      </c>
      <c r="G22" s="63" t="s">
        <v>432</v>
      </c>
      <c r="H22" s="51" t="s">
        <v>25</v>
      </c>
      <c r="I22" s="54" t="s">
        <v>27</v>
      </c>
      <c r="J22" s="89">
        <v>8.59</v>
      </c>
      <c r="K22" s="35">
        <v>50</v>
      </c>
      <c r="L22" s="24">
        <f t="shared" si="0"/>
        <v>20</v>
      </c>
      <c r="M22" s="25" t="str">
        <f t="shared" si="1"/>
        <v>OK</v>
      </c>
      <c r="N22" s="107">
        <v>10</v>
      </c>
      <c r="O22" s="107"/>
      <c r="P22" s="107"/>
      <c r="Q22" s="107"/>
      <c r="R22" s="107"/>
      <c r="S22" s="74"/>
      <c r="T22" s="74">
        <v>20</v>
      </c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5"/>
      <c r="AI22" s="75"/>
      <c r="AJ22" s="75"/>
      <c r="AK22" s="75"/>
    </row>
    <row r="23" spans="1:37" ht="39.950000000000003" customHeight="1" x14ac:dyDescent="0.25">
      <c r="A23" s="111"/>
      <c r="B23" s="114"/>
      <c r="C23" s="51">
        <v>20</v>
      </c>
      <c r="D23" s="52" t="s">
        <v>316</v>
      </c>
      <c r="E23" s="51" t="s">
        <v>83</v>
      </c>
      <c r="F23" s="51" t="s">
        <v>431</v>
      </c>
      <c r="G23" s="63" t="s">
        <v>433</v>
      </c>
      <c r="H23" s="51" t="s">
        <v>25</v>
      </c>
      <c r="I23" s="54" t="s">
        <v>27</v>
      </c>
      <c r="J23" s="89">
        <v>6.69</v>
      </c>
      <c r="K23" s="35">
        <v>30</v>
      </c>
      <c r="L23" s="24">
        <f t="shared" si="0"/>
        <v>0</v>
      </c>
      <c r="M23" s="25" t="str">
        <f t="shared" si="1"/>
        <v>OK</v>
      </c>
      <c r="N23" s="107">
        <v>30</v>
      </c>
      <c r="O23" s="107"/>
      <c r="P23" s="107"/>
      <c r="Q23" s="107"/>
      <c r="R23" s="107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5"/>
      <c r="AI23" s="75"/>
      <c r="AJ23" s="75"/>
      <c r="AK23" s="75"/>
    </row>
    <row r="24" spans="1:37" ht="39.950000000000003" customHeight="1" x14ac:dyDescent="0.25">
      <c r="A24" s="126">
        <v>3</v>
      </c>
      <c r="B24" s="120" t="s">
        <v>434</v>
      </c>
      <c r="C24" s="47">
        <v>21</v>
      </c>
      <c r="D24" s="48" t="s">
        <v>318</v>
      </c>
      <c r="E24" s="47" t="s">
        <v>232</v>
      </c>
      <c r="F24" s="47" t="s">
        <v>435</v>
      </c>
      <c r="G24" s="57" t="s">
        <v>436</v>
      </c>
      <c r="H24" s="47" t="s">
        <v>25</v>
      </c>
      <c r="I24" s="50" t="s">
        <v>27</v>
      </c>
      <c r="J24" s="88">
        <v>2.52</v>
      </c>
      <c r="K24" s="35">
        <v>70</v>
      </c>
      <c r="L24" s="24">
        <f t="shared" si="0"/>
        <v>0</v>
      </c>
      <c r="M24" s="25" t="str">
        <f t="shared" si="1"/>
        <v>OK</v>
      </c>
      <c r="N24" s="107"/>
      <c r="O24" s="107">
        <v>30</v>
      </c>
      <c r="P24" s="107"/>
      <c r="Q24" s="107"/>
      <c r="R24" s="107"/>
      <c r="S24" s="74"/>
      <c r="T24" s="74"/>
      <c r="U24" s="74">
        <v>40</v>
      </c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5"/>
      <c r="AI24" s="75"/>
      <c r="AJ24" s="75"/>
      <c r="AK24" s="75"/>
    </row>
    <row r="25" spans="1:37" ht="39.950000000000003" customHeight="1" x14ac:dyDescent="0.25">
      <c r="A25" s="127"/>
      <c r="B25" s="121"/>
      <c r="C25" s="47">
        <v>22</v>
      </c>
      <c r="D25" s="48" t="s">
        <v>318</v>
      </c>
      <c r="E25" s="47" t="s">
        <v>231</v>
      </c>
      <c r="F25" s="47" t="s">
        <v>435</v>
      </c>
      <c r="G25" s="57" t="s">
        <v>437</v>
      </c>
      <c r="H25" s="47" t="s">
        <v>25</v>
      </c>
      <c r="I25" s="50" t="s">
        <v>27</v>
      </c>
      <c r="J25" s="88">
        <v>2.52</v>
      </c>
      <c r="K25" s="35">
        <v>70</v>
      </c>
      <c r="L25" s="24">
        <f t="shared" si="0"/>
        <v>0</v>
      </c>
      <c r="M25" s="25" t="str">
        <f t="shared" si="1"/>
        <v>OK</v>
      </c>
      <c r="N25" s="107"/>
      <c r="O25" s="107">
        <v>30</v>
      </c>
      <c r="P25" s="107"/>
      <c r="Q25" s="107"/>
      <c r="R25" s="107"/>
      <c r="S25" s="74"/>
      <c r="T25" s="74"/>
      <c r="U25" s="74">
        <v>40</v>
      </c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5"/>
      <c r="AI25" s="75"/>
      <c r="AJ25" s="75"/>
      <c r="AK25" s="75"/>
    </row>
    <row r="26" spans="1:37" ht="39.950000000000003" customHeight="1" x14ac:dyDescent="0.25">
      <c r="A26" s="127"/>
      <c r="B26" s="121"/>
      <c r="C26" s="47">
        <v>23</v>
      </c>
      <c r="D26" s="48" t="s">
        <v>318</v>
      </c>
      <c r="E26" s="47" t="s">
        <v>233</v>
      </c>
      <c r="F26" s="47" t="s">
        <v>435</v>
      </c>
      <c r="G26" s="57" t="s">
        <v>438</v>
      </c>
      <c r="H26" s="47" t="s">
        <v>25</v>
      </c>
      <c r="I26" s="50" t="s">
        <v>27</v>
      </c>
      <c r="J26" s="88">
        <v>2.52</v>
      </c>
      <c r="K26" s="35">
        <v>70</v>
      </c>
      <c r="L26" s="24">
        <f t="shared" si="0"/>
        <v>0</v>
      </c>
      <c r="M26" s="25" t="str">
        <f t="shared" si="1"/>
        <v>OK</v>
      </c>
      <c r="N26" s="107"/>
      <c r="O26" s="107">
        <v>30</v>
      </c>
      <c r="P26" s="107"/>
      <c r="Q26" s="107"/>
      <c r="R26" s="107"/>
      <c r="S26" s="74"/>
      <c r="T26" s="74"/>
      <c r="U26" s="74">
        <v>40</v>
      </c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5"/>
      <c r="AI26" s="75"/>
      <c r="AJ26" s="75"/>
      <c r="AK26" s="75"/>
    </row>
    <row r="27" spans="1:37" ht="39.950000000000003" customHeight="1" x14ac:dyDescent="0.25">
      <c r="A27" s="127"/>
      <c r="B27" s="121"/>
      <c r="C27" s="47">
        <v>24</v>
      </c>
      <c r="D27" s="48" t="s">
        <v>318</v>
      </c>
      <c r="E27" s="47" t="s">
        <v>234</v>
      </c>
      <c r="F27" s="47" t="s">
        <v>435</v>
      </c>
      <c r="G27" s="57" t="s">
        <v>439</v>
      </c>
      <c r="H27" s="47" t="s">
        <v>25</v>
      </c>
      <c r="I27" s="50" t="s">
        <v>27</v>
      </c>
      <c r="J27" s="88">
        <v>2.52</v>
      </c>
      <c r="K27" s="35">
        <v>60</v>
      </c>
      <c r="L27" s="24">
        <f t="shared" si="0"/>
        <v>0</v>
      </c>
      <c r="M27" s="25" t="str">
        <f t="shared" si="1"/>
        <v>OK</v>
      </c>
      <c r="N27" s="107"/>
      <c r="O27" s="107">
        <v>30</v>
      </c>
      <c r="P27" s="107"/>
      <c r="Q27" s="107"/>
      <c r="R27" s="107"/>
      <c r="S27" s="74"/>
      <c r="T27" s="74"/>
      <c r="U27" s="74">
        <v>30</v>
      </c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5"/>
      <c r="AI27" s="75"/>
      <c r="AJ27" s="75"/>
      <c r="AK27" s="75"/>
    </row>
    <row r="28" spans="1:37" ht="39.950000000000003" customHeight="1" x14ac:dyDescent="0.25">
      <c r="A28" s="127"/>
      <c r="B28" s="121"/>
      <c r="C28" s="47">
        <v>25</v>
      </c>
      <c r="D28" s="48" t="s">
        <v>318</v>
      </c>
      <c r="E28" s="47" t="s">
        <v>235</v>
      </c>
      <c r="F28" s="47" t="s">
        <v>435</v>
      </c>
      <c r="G28" s="57" t="s">
        <v>440</v>
      </c>
      <c r="H28" s="47" t="s">
        <v>25</v>
      </c>
      <c r="I28" s="50" t="s">
        <v>27</v>
      </c>
      <c r="J28" s="88">
        <v>2.52</v>
      </c>
      <c r="K28" s="35">
        <v>75</v>
      </c>
      <c r="L28" s="24">
        <f t="shared" si="0"/>
        <v>15</v>
      </c>
      <c r="M28" s="25" t="str">
        <f t="shared" si="1"/>
        <v>OK</v>
      </c>
      <c r="N28" s="107"/>
      <c r="O28" s="107">
        <v>30</v>
      </c>
      <c r="P28" s="107"/>
      <c r="Q28" s="107"/>
      <c r="R28" s="107"/>
      <c r="S28" s="74"/>
      <c r="T28" s="74"/>
      <c r="U28" s="74">
        <v>30</v>
      </c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5"/>
      <c r="AI28" s="75"/>
      <c r="AJ28" s="75"/>
      <c r="AK28" s="75"/>
    </row>
    <row r="29" spans="1:37" ht="39.950000000000003" customHeight="1" x14ac:dyDescent="0.25">
      <c r="A29" s="127"/>
      <c r="B29" s="121"/>
      <c r="C29" s="47">
        <v>26</v>
      </c>
      <c r="D29" s="48" t="s">
        <v>318</v>
      </c>
      <c r="E29" s="47" t="s">
        <v>236</v>
      </c>
      <c r="F29" s="47" t="s">
        <v>435</v>
      </c>
      <c r="G29" s="57" t="s">
        <v>441</v>
      </c>
      <c r="H29" s="47" t="s">
        <v>25</v>
      </c>
      <c r="I29" s="50" t="s">
        <v>27</v>
      </c>
      <c r="J29" s="88">
        <v>2.52</v>
      </c>
      <c r="K29" s="35">
        <v>60</v>
      </c>
      <c r="L29" s="24">
        <f t="shared" si="0"/>
        <v>0</v>
      </c>
      <c r="M29" s="25" t="str">
        <f t="shared" si="1"/>
        <v>OK</v>
      </c>
      <c r="N29" s="107"/>
      <c r="O29" s="107">
        <v>30</v>
      </c>
      <c r="P29" s="107"/>
      <c r="Q29" s="107"/>
      <c r="R29" s="107"/>
      <c r="S29" s="74"/>
      <c r="T29" s="74"/>
      <c r="U29" s="74">
        <v>30</v>
      </c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5"/>
      <c r="AI29" s="75"/>
      <c r="AJ29" s="75"/>
      <c r="AK29" s="75"/>
    </row>
    <row r="30" spans="1:37" ht="39.950000000000003" customHeight="1" x14ac:dyDescent="0.25">
      <c r="A30" s="128"/>
      <c r="B30" s="122"/>
      <c r="C30" s="47">
        <v>27</v>
      </c>
      <c r="D30" s="48" t="s">
        <v>318</v>
      </c>
      <c r="E30" s="47" t="s">
        <v>237</v>
      </c>
      <c r="F30" s="47" t="s">
        <v>442</v>
      </c>
      <c r="G30" s="67" t="s">
        <v>238</v>
      </c>
      <c r="H30" s="47" t="s">
        <v>25</v>
      </c>
      <c r="I30" s="65" t="s">
        <v>27</v>
      </c>
      <c r="J30" s="88">
        <v>1.54</v>
      </c>
      <c r="K30" s="35">
        <v>150</v>
      </c>
      <c r="L30" s="24">
        <f t="shared" si="0"/>
        <v>0</v>
      </c>
      <c r="M30" s="25" t="str">
        <f t="shared" si="1"/>
        <v>OK</v>
      </c>
      <c r="N30" s="107"/>
      <c r="O30" s="107">
        <v>150</v>
      </c>
      <c r="P30" s="107"/>
      <c r="Q30" s="107"/>
      <c r="R30" s="107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5"/>
      <c r="AI30" s="75"/>
      <c r="AJ30" s="75"/>
      <c r="AK30" s="75"/>
    </row>
    <row r="31" spans="1:37" ht="39.950000000000003" customHeight="1" x14ac:dyDescent="0.25">
      <c r="A31" s="109">
        <v>4</v>
      </c>
      <c r="B31" s="112" t="s">
        <v>410</v>
      </c>
      <c r="C31" s="51">
        <v>28</v>
      </c>
      <c r="D31" s="52" t="s">
        <v>318</v>
      </c>
      <c r="E31" s="51" t="s">
        <v>86</v>
      </c>
      <c r="F31" s="51" t="s">
        <v>443</v>
      </c>
      <c r="G31" s="53" t="s">
        <v>388</v>
      </c>
      <c r="H31" s="51" t="s">
        <v>25</v>
      </c>
      <c r="I31" s="54" t="s">
        <v>27</v>
      </c>
      <c r="J31" s="89">
        <v>0.49</v>
      </c>
      <c r="K31" s="35">
        <v>1040</v>
      </c>
      <c r="L31" s="24">
        <f t="shared" si="0"/>
        <v>340</v>
      </c>
      <c r="M31" s="25" t="str">
        <f t="shared" si="1"/>
        <v>OK</v>
      </c>
      <c r="N31" s="107">
        <v>500</v>
      </c>
      <c r="O31" s="107"/>
      <c r="P31" s="107"/>
      <c r="Q31" s="107"/>
      <c r="R31" s="107"/>
      <c r="S31" s="74"/>
      <c r="T31" s="74">
        <v>200</v>
      </c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5"/>
      <c r="AI31" s="75"/>
      <c r="AJ31" s="75"/>
      <c r="AK31" s="75"/>
    </row>
    <row r="32" spans="1:37" ht="39.950000000000003" customHeight="1" x14ac:dyDescent="0.25">
      <c r="A32" s="110"/>
      <c r="B32" s="113"/>
      <c r="C32" s="51">
        <v>29</v>
      </c>
      <c r="D32" s="52" t="s">
        <v>318</v>
      </c>
      <c r="E32" s="51" t="s">
        <v>87</v>
      </c>
      <c r="F32" s="51" t="s">
        <v>443</v>
      </c>
      <c r="G32" s="53" t="s">
        <v>389</v>
      </c>
      <c r="H32" s="51" t="s">
        <v>25</v>
      </c>
      <c r="I32" s="54" t="s">
        <v>27</v>
      </c>
      <c r="J32" s="89">
        <v>0.49</v>
      </c>
      <c r="K32" s="35">
        <v>830</v>
      </c>
      <c r="L32" s="24">
        <f t="shared" si="0"/>
        <v>330</v>
      </c>
      <c r="M32" s="25" t="str">
        <f t="shared" si="1"/>
        <v>OK</v>
      </c>
      <c r="N32" s="107">
        <v>400</v>
      </c>
      <c r="O32" s="107"/>
      <c r="P32" s="107"/>
      <c r="Q32" s="107"/>
      <c r="R32" s="107"/>
      <c r="S32" s="74"/>
      <c r="T32" s="74">
        <v>100</v>
      </c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75"/>
      <c r="AJ32" s="75"/>
      <c r="AK32" s="75"/>
    </row>
    <row r="33" spans="1:37" ht="39.950000000000003" customHeight="1" x14ac:dyDescent="0.25">
      <c r="A33" s="111"/>
      <c r="B33" s="114"/>
      <c r="C33" s="51">
        <v>30</v>
      </c>
      <c r="D33" s="52" t="s">
        <v>318</v>
      </c>
      <c r="E33" s="51" t="s">
        <v>88</v>
      </c>
      <c r="F33" s="51" t="s">
        <v>443</v>
      </c>
      <c r="G33" s="53" t="s">
        <v>390</v>
      </c>
      <c r="H33" s="51" t="s">
        <v>25</v>
      </c>
      <c r="I33" s="54" t="s">
        <v>27</v>
      </c>
      <c r="J33" s="89">
        <v>0.47</v>
      </c>
      <c r="K33" s="35">
        <v>430</v>
      </c>
      <c r="L33" s="24">
        <f t="shared" si="0"/>
        <v>230</v>
      </c>
      <c r="M33" s="25" t="str">
        <f t="shared" si="1"/>
        <v>OK</v>
      </c>
      <c r="N33" s="107">
        <v>200</v>
      </c>
      <c r="O33" s="107"/>
      <c r="P33" s="107"/>
      <c r="Q33" s="107"/>
      <c r="R33" s="107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75"/>
      <c r="AJ33" s="75"/>
      <c r="AK33" s="75"/>
    </row>
    <row r="34" spans="1:37" ht="39.950000000000003" customHeight="1" x14ac:dyDescent="0.25">
      <c r="A34" s="126">
        <v>5</v>
      </c>
      <c r="B34" s="120" t="s">
        <v>410</v>
      </c>
      <c r="C34" s="47">
        <v>31</v>
      </c>
      <c r="D34" s="48" t="s">
        <v>318</v>
      </c>
      <c r="E34" s="58" t="s">
        <v>98</v>
      </c>
      <c r="F34" s="58" t="s">
        <v>444</v>
      </c>
      <c r="G34" s="76" t="s">
        <v>324</v>
      </c>
      <c r="H34" s="58" t="s">
        <v>25</v>
      </c>
      <c r="I34" s="50" t="s">
        <v>27</v>
      </c>
      <c r="J34" s="88">
        <v>13</v>
      </c>
      <c r="K34" s="35">
        <v>11</v>
      </c>
      <c r="L34" s="24">
        <f t="shared" si="0"/>
        <v>9</v>
      </c>
      <c r="M34" s="25" t="str">
        <f t="shared" si="1"/>
        <v>OK</v>
      </c>
      <c r="N34" s="107">
        <v>2</v>
      </c>
      <c r="O34" s="107"/>
      <c r="P34" s="107"/>
      <c r="Q34" s="107"/>
      <c r="R34" s="107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5"/>
      <c r="AI34" s="75"/>
      <c r="AJ34" s="75"/>
      <c r="AK34" s="75"/>
    </row>
    <row r="35" spans="1:37" ht="39.950000000000003" customHeight="1" x14ac:dyDescent="0.25">
      <c r="A35" s="127"/>
      <c r="B35" s="121"/>
      <c r="C35" s="47">
        <v>32</v>
      </c>
      <c r="D35" s="48" t="s">
        <v>318</v>
      </c>
      <c r="E35" s="58" t="s">
        <v>104</v>
      </c>
      <c r="F35" s="58" t="s">
        <v>445</v>
      </c>
      <c r="G35" s="57" t="s">
        <v>396</v>
      </c>
      <c r="H35" s="58" t="s">
        <v>29</v>
      </c>
      <c r="I35" s="50" t="s">
        <v>27</v>
      </c>
      <c r="J35" s="90">
        <v>3.85</v>
      </c>
      <c r="K35" s="35">
        <v>12</v>
      </c>
      <c r="L35" s="24">
        <f t="shared" si="0"/>
        <v>12</v>
      </c>
      <c r="M35" s="25" t="str">
        <f t="shared" si="1"/>
        <v>OK</v>
      </c>
      <c r="N35" s="107"/>
      <c r="O35" s="107"/>
      <c r="P35" s="107"/>
      <c r="Q35" s="107"/>
      <c r="R35" s="107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5"/>
      <c r="AI35" s="75"/>
      <c r="AJ35" s="75"/>
      <c r="AK35" s="75"/>
    </row>
    <row r="36" spans="1:37" ht="39.950000000000003" customHeight="1" x14ac:dyDescent="0.25">
      <c r="A36" s="127"/>
      <c r="B36" s="121"/>
      <c r="C36" s="47">
        <v>33</v>
      </c>
      <c r="D36" s="48" t="s">
        <v>318</v>
      </c>
      <c r="E36" s="58" t="s">
        <v>99</v>
      </c>
      <c r="F36" s="58" t="s">
        <v>446</v>
      </c>
      <c r="G36" s="57" t="s">
        <v>391</v>
      </c>
      <c r="H36" s="58" t="s">
        <v>25</v>
      </c>
      <c r="I36" s="50" t="s">
        <v>27</v>
      </c>
      <c r="J36" s="90">
        <v>1.45</v>
      </c>
      <c r="K36" s="35"/>
      <c r="L36" s="24">
        <f t="shared" si="0"/>
        <v>0</v>
      </c>
      <c r="M36" s="25" t="str">
        <f t="shared" si="1"/>
        <v>OK</v>
      </c>
      <c r="N36" s="107"/>
      <c r="O36" s="107"/>
      <c r="P36" s="107"/>
      <c r="Q36" s="107"/>
      <c r="R36" s="107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5"/>
      <c r="AI36" s="75"/>
      <c r="AJ36" s="75"/>
      <c r="AK36" s="75"/>
    </row>
    <row r="37" spans="1:37" ht="39.950000000000003" customHeight="1" x14ac:dyDescent="0.25">
      <c r="A37" s="127"/>
      <c r="B37" s="121"/>
      <c r="C37" s="47">
        <v>34</v>
      </c>
      <c r="D37" s="48" t="s">
        <v>318</v>
      </c>
      <c r="E37" s="58" t="s">
        <v>100</v>
      </c>
      <c r="F37" s="58" t="s">
        <v>446</v>
      </c>
      <c r="G37" s="57" t="s">
        <v>392</v>
      </c>
      <c r="H37" s="58" t="s">
        <v>25</v>
      </c>
      <c r="I37" s="50" t="s">
        <v>27</v>
      </c>
      <c r="J37" s="90">
        <v>1.45</v>
      </c>
      <c r="K37" s="35"/>
      <c r="L37" s="24">
        <f t="shared" si="0"/>
        <v>0</v>
      </c>
      <c r="M37" s="25" t="str">
        <f t="shared" si="1"/>
        <v>OK</v>
      </c>
      <c r="N37" s="107"/>
      <c r="O37" s="107"/>
      <c r="P37" s="107"/>
      <c r="Q37" s="107"/>
      <c r="R37" s="107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5"/>
      <c r="AI37" s="75"/>
      <c r="AJ37" s="75"/>
      <c r="AK37" s="75"/>
    </row>
    <row r="38" spans="1:37" ht="39.950000000000003" customHeight="1" x14ac:dyDescent="0.25">
      <c r="A38" s="127"/>
      <c r="B38" s="121"/>
      <c r="C38" s="47">
        <v>35</v>
      </c>
      <c r="D38" s="48" t="s">
        <v>318</v>
      </c>
      <c r="E38" s="58" t="s">
        <v>101</v>
      </c>
      <c r="F38" s="58" t="s">
        <v>446</v>
      </c>
      <c r="G38" s="57" t="s">
        <v>393</v>
      </c>
      <c r="H38" s="58" t="s">
        <v>25</v>
      </c>
      <c r="I38" s="50" t="s">
        <v>27</v>
      </c>
      <c r="J38" s="90">
        <v>1.45</v>
      </c>
      <c r="K38" s="35"/>
      <c r="L38" s="24">
        <f t="shared" si="0"/>
        <v>0</v>
      </c>
      <c r="M38" s="25" t="str">
        <f t="shared" si="1"/>
        <v>OK</v>
      </c>
      <c r="N38" s="107"/>
      <c r="O38" s="107"/>
      <c r="P38" s="107"/>
      <c r="Q38" s="107"/>
      <c r="R38" s="107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5"/>
      <c r="AI38" s="75"/>
      <c r="AJ38" s="75"/>
      <c r="AK38" s="75"/>
    </row>
    <row r="39" spans="1:37" ht="39.950000000000003" customHeight="1" x14ac:dyDescent="0.25">
      <c r="A39" s="127"/>
      <c r="B39" s="121"/>
      <c r="C39" s="47">
        <v>36</v>
      </c>
      <c r="D39" s="48" t="s">
        <v>318</v>
      </c>
      <c r="E39" s="58" t="s">
        <v>102</v>
      </c>
      <c r="F39" s="58" t="s">
        <v>446</v>
      </c>
      <c r="G39" s="57" t="s">
        <v>394</v>
      </c>
      <c r="H39" s="58" t="s">
        <v>25</v>
      </c>
      <c r="I39" s="50" t="s">
        <v>27</v>
      </c>
      <c r="J39" s="90">
        <v>1.45</v>
      </c>
      <c r="K39" s="35"/>
      <c r="L39" s="24">
        <f t="shared" si="0"/>
        <v>0</v>
      </c>
      <c r="M39" s="25" t="str">
        <f t="shared" si="1"/>
        <v>OK</v>
      </c>
      <c r="N39" s="107"/>
      <c r="O39" s="107"/>
      <c r="P39" s="107"/>
      <c r="Q39" s="107"/>
      <c r="R39" s="107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5"/>
      <c r="AI39" s="75"/>
      <c r="AJ39" s="75"/>
      <c r="AK39" s="75"/>
    </row>
    <row r="40" spans="1:37" ht="39.950000000000003" customHeight="1" x14ac:dyDescent="0.25">
      <c r="A40" s="127"/>
      <c r="B40" s="121"/>
      <c r="C40" s="47">
        <v>37</v>
      </c>
      <c r="D40" s="48" t="s">
        <v>318</v>
      </c>
      <c r="E40" s="58" t="s">
        <v>103</v>
      </c>
      <c r="F40" s="58" t="s">
        <v>446</v>
      </c>
      <c r="G40" s="57" t="s">
        <v>395</v>
      </c>
      <c r="H40" s="58" t="s">
        <v>25</v>
      </c>
      <c r="I40" s="50" t="s">
        <v>27</v>
      </c>
      <c r="J40" s="90">
        <v>1.45</v>
      </c>
      <c r="K40" s="35"/>
      <c r="L40" s="24">
        <f t="shared" si="0"/>
        <v>0</v>
      </c>
      <c r="M40" s="25" t="str">
        <f t="shared" si="1"/>
        <v>OK</v>
      </c>
      <c r="N40" s="107"/>
      <c r="O40" s="107"/>
      <c r="P40" s="107"/>
      <c r="Q40" s="107"/>
      <c r="R40" s="107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5"/>
      <c r="AI40" s="75"/>
      <c r="AJ40" s="75"/>
      <c r="AK40" s="75"/>
    </row>
    <row r="41" spans="1:37" ht="39.950000000000003" customHeight="1" x14ac:dyDescent="0.25">
      <c r="A41" s="127"/>
      <c r="B41" s="121"/>
      <c r="C41" s="47">
        <v>38</v>
      </c>
      <c r="D41" s="48" t="s">
        <v>318</v>
      </c>
      <c r="E41" s="47" t="s">
        <v>93</v>
      </c>
      <c r="F41" s="47" t="s">
        <v>447</v>
      </c>
      <c r="G41" s="57" t="s">
        <v>448</v>
      </c>
      <c r="H41" s="47" t="s">
        <v>25</v>
      </c>
      <c r="I41" s="50" t="s">
        <v>27</v>
      </c>
      <c r="J41" s="90">
        <v>1.6</v>
      </c>
      <c r="K41" s="35">
        <v>104</v>
      </c>
      <c r="L41" s="24">
        <f t="shared" si="0"/>
        <v>0</v>
      </c>
      <c r="M41" s="25" t="str">
        <f t="shared" si="1"/>
        <v>OK</v>
      </c>
      <c r="N41" s="107">
        <v>104</v>
      </c>
      <c r="O41" s="107"/>
      <c r="P41" s="107"/>
      <c r="Q41" s="107"/>
      <c r="R41" s="107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5"/>
      <c r="AI41" s="75"/>
      <c r="AJ41" s="75"/>
      <c r="AK41" s="75"/>
    </row>
    <row r="42" spans="1:37" ht="39.950000000000003" customHeight="1" x14ac:dyDescent="0.25">
      <c r="A42" s="127"/>
      <c r="B42" s="121"/>
      <c r="C42" s="47">
        <v>39</v>
      </c>
      <c r="D42" s="48" t="s">
        <v>318</v>
      </c>
      <c r="E42" s="47" t="s">
        <v>97</v>
      </c>
      <c r="F42" s="47" t="s">
        <v>447</v>
      </c>
      <c r="G42" s="57" t="s">
        <v>449</v>
      </c>
      <c r="H42" s="47" t="s">
        <v>25</v>
      </c>
      <c r="I42" s="50" t="s">
        <v>27</v>
      </c>
      <c r="J42" s="90">
        <v>1.6</v>
      </c>
      <c r="K42" s="35">
        <v>52</v>
      </c>
      <c r="L42" s="24">
        <f t="shared" si="0"/>
        <v>16</v>
      </c>
      <c r="M42" s="25" t="str">
        <f t="shared" si="1"/>
        <v>OK</v>
      </c>
      <c r="N42" s="107">
        <v>36</v>
      </c>
      <c r="O42" s="107"/>
      <c r="P42" s="107"/>
      <c r="Q42" s="107"/>
      <c r="R42" s="107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5"/>
      <c r="AI42" s="75"/>
      <c r="AJ42" s="75"/>
      <c r="AK42" s="75"/>
    </row>
    <row r="43" spans="1:37" ht="39.950000000000003" customHeight="1" x14ac:dyDescent="0.25">
      <c r="A43" s="127"/>
      <c r="B43" s="121"/>
      <c r="C43" s="47">
        <v>40</v>
      </c>
      <c r="D43" s="48" t="s">
        <v>318</v>
      </c>
      <c r="E43" s="47" t="s">
        <v>95</v>
      </c>
      <c r="F43" s="47" t="s">
        <v>447</v>
      </c>
      <c r="G43" s="57" t="s">
        <v>450</v>
      </c>
      <c r="H43" s="47" t="s">
        <v>25</v>
      </c>
      <c r="I43" s="50" t="s">
        <v>27</v>
      </c>
      <c r="J43" s="90">
        <v>1.6</v>
      </c>
      <c r="K43" s="35">
        <v>94</v>
      </c>
      <c r="L43" s="24">
        <f t="shared" si="0"/>
        <v>64</v>
      </c>
      <c r="M43" s="25" t="str">
        <f t="shared" si="1"/>
        <v>OK</v>
      </c>
      <c r="N43" s="107">
        <v>30</v>
      </c>
      <c r="O43" s="107"/>
      <c r="P43" s="107"/>
      <c r="Q43" s="107"/>
      <c r="R43" s="107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5"/>
      <c r="AI43" s="75"/>
      <c r="AJ43" s="75"/>
      <c r="AK43" s="75"/>
    </row>
    <row r="44" spans="1:37" ht="39.950000000000003" customHeight="1" x14ac:dyDescent="0.25">
      <c r="A44" s="127"/>
      <c r="B44" s="121"/>
      <c r="C44" s="47">
        <v>41</v>
      </c>
      <c r="D44" s="48" t="s">
        <v>318</v>
      </c>
      <c r="E44" s="47" t="s">
        <v>96</v>
      </c>
      <c r="F44" s="47" t="s">
        <v>447</v>
      </c>
      <c r="G44" s="57" t="s">
        <v>451</v>
      </c>
      <c r="H44" s="47" t="s">
        <v>25</v>
      </c>
      <c r="I44" s="50" t="s">
        <v>27</v>
      </c>
      <c r="J44" s="90">
        <v>1.56</v>
      </c>
      <c r="K44" s="35">
        <v>60</v>
      </c>
      <c r="L44" s="24">
        <f t="shared" si="0"/>
        <v>30</v>
      </c>
      <c r="M44" s="25" t="str">
        <f t="shared" si="1"/>
        <v>OK</v>
      </c>
      <c r="N44" s="107">
        <v>30</v>
      </c>
      <c r="O44" s="107"/>
      <c r="P44" s="107"/>
      <c r="Q44" s="107"/>
      <c r="R44" s="107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5"/>
      <c r="AI44" s="75"/>
      <c r="AJ44" s="75"/>
      <c r="AK44" s="75"/>
    </row>
    <row r="45" spans="1:37" ht="39.950000000000003" customHeight="1" x14ac:dyDescent="0.25">
      <c r="A45" s="127"/>
      <c r="B45" s="121"/>
      <c r="C45" s="47">
        <v>42</v>
      </c>
      <c r="D45" s="48" t="s">
        <v>318</v>
      </c>
      <c r="E45" s="47" t="s">
        <v>94</v>
      </c>
      <c r="F45" s="47" t="s">
        <v>447</v>
      </c>
      <c r="G45" s="57" t="s">
        <v>452</v>
      </c>
      <c r="H45" s="47" t="s">
        <v>25</v>
      </c>
      <c r="I45" s="50" t="s">
        <v>27</v>
      </c>
      <c r="J45" s="90">
        <v>1.6</v>
      </c>
      <c r="K45" s="35">
        <v>62</v>
      </c>
      <c r="L45" s="24">
        <f t="shared" si="0"/>
        <v>38</v>
      </c>
      <c r="M45" s="25" t="str">
        <f t="shared" si="1"/>
        <v>OK</v>
      </c>
      <c r="N45" s="107"/>
      <c r="O45" s="107"/>
      <c r="P45" s="107"/>
      <c r="Q45" s="107"/>
      <c r="R45" s="107"/>
      <c r="S45" s="74"/>
      <c r="T45" s="74">
        <v>24</v>
      </c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5"/>
      <c r="AI45" s="75"/>
      <c r="AJ45" s="75"/>
      <c r="AK45" s="75"/>
    </row>
    <row r="46" spans="1:37" ht="39.950000000000003" customHeight="1" x14ac:dyDescent="0.25">
      <c r="A46" s="127"/>
      <c r="B46" s="121"/>
      <c r="C46" s="47">
        <v>43</v>
      </c>
      <c r="D46" s="48" t="s">
        <v>318</v>
      </c>
      <c r="E46" s="58" t="s">
        <v>106</v>
      </c>
      <c r="F46" s="58" t="s">
        <v>416</v>
      </c>
      <c r="G46" s="49" t="s">
        <v>453</v>
      </c>
      <c r="H46" s="47" t="s">
        <v>25</v>
      </c>
      <c r="I46" s="50" t="s">
        <v>27</v>
      </c>
      <c r="J46" s="90">
        <v>2</v>
      </c>
      <c r="K46" s="35">
        <v>51</v>
      </c>
      <c r="L46" s="24">
        <f t="shared" si="0"/>
        <v>51</v>
      </c>
      <c r="M46" s="25" t="str">
        <f t="shared" si="1"/>
        <v>OK</v>
      </c>
      <c r="N46" s="107"/>
      <c r="O46" s="107"/>
      <c r="P46" s="107"/>
      <c r="Q46" s="107"/>
      <c r="R46" s="107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5"/>
      <c r="AI46" s="75"/>
      <c r="AJ46" s="75"/>
      <c r="AK46" s="75"/>
    </row>
    <row r="47" spans="1:37" ht="39.950000000000003" customHeight="1" x14ac:dyDescent="0.25">
      <c r="A47" s="127"/>
      <c r="B47" s="121"/>
      <c r="C47" s="47">
        <v>44</v>
      </c>
      <c r="D47" s="48" t="s">
        <v>318</v>
      </c>
      <c r="E47" s="58" t="s">
        <v>107</v>
      </c>
      <c r="F47" s="58" t="s">
        <v>416</v>
      </c>
      <c r="G47" s="49" t="s">
        <v>454</v>
      </c>
      <c r="H47" s="47" t="s">
        <v>25</v>
      </c>
      <c r="I47" s="50" t="s">
        <v>27</v>
      </c>
      <c r="J47" s="90">
        <v>2</v>
      </c>
      <c r="K47" s="35">
        <v>52</v>
      </c>
      <c r="L47" s="24">
        <f t="shared" si="0"/>
        <v>0</v>
      </c>
      <c r="M47" s="25" t="str">
        <f t="shared" si="1"/>
        <v>OK</v>
      </c>
      <c r="N47" s="107">
        <v>36</v>
      </c>
      <c r="O47" s="107"/>
      <c r="P47" s="107"/>
      <c r="Q47" s="107"/>
      <c r="R47" s="107"/>
      <c r="S47" s="74"/>
      <c r="T47" s="74">
        <v>16</v>
      </c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5"/>
      <c r="AI47" s="75"/>
      <c r="AJ47" s="75"/>
      <c r="AK47" s="75"/>
    </row>
    <row r="48" spans="1:37" ht="39.950000000000003" customHeight="1" x14ac:dyDescent="0.25">
      <c r="A48" s="127"/>
      <c r="B48" s="121"/>
      <c r="C48" s="47">
        <v>45</v>
      </c>
      <c r="D48" s="48" t="s">
        <v>325</v>
      </c>
      <c r="E48" s="58" t="s">
        <v>105</v>
      </c>
      <c r="F48" s="58" t="s">
        <v>455</v>
      </c>
      <c r="G48" s="59" t="s">
        <v>456</v>
      </c>
      <c r="H48" s="47" t="s">
        <v>25</v>
      </c>
      <c r="I48" s="50" t="s">
        <v>27</v>
      </c>
      <c r="J48" s="90">
        <v>10</v>
      </c>
      <c r="K48" s="35"/>
      <c r="L48" s="24">
        <f t="shared" si="0"/>
        <v>0</v>
      </c>
      <c r="M48" s="25" t="str">
        <f t="shared" si="1"/>
        <v>OK</v>
      </c>
      <c r="N48" s="107"/>
      <c r="O48" s="107"/>
      <c r="P48" s="107"/>
      <c r="Q48" s="107"/>
      <c r="R48" s="107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5"/>
      <c r="AI48" s="75"/>
      <c r="AJ48" s="75"/>
      <c r="AK48" s="75"/>
    </row>
    <row r="49" spans="1:37" ht="39.950000000000003" customHeight="1" x14ac:dyDescent="0.25">
      <c r="A49" s="127"/>
      <c r="B49" s="121"/>
      <c r="C49" s="47">
        <v>46</v>
      </c>
      <c r="D49" s="48" t="s">
        <v>318</v>
      </c>
      <c r="E49" s="47" t="s">
        <v>135</v>
      </c>
      <c r="F49" s="47" t="s">
        <v>457</v>
      </c>
      <c r="G49" s="49" t="s">
        <v>136</v>
      </c>
      <c r="H49" s="47" t="s">
        <v>25</v>
      </c>
      <c r="I49" s="50" t="s">
        <v>134</v>
      </c>
      <c r="J49" s="88">
        <v>0.8</v>
      </c>
      <c r="K49" s="35">
        <v>100</v>
      </c>
      <c r="L49" s="24">
        <f t="shared" si="0"/>
        <v>0</v>
      </c>
      <c r="M49" s="25" t="str">
        <f t="shared" si="1"/>
        <v>OK</v>
      </c>
      <c r="N49" s="107"/>
      <c r="O49" s="107"/>
      <c r="P49" s="107"/>
      <c r="Q49" s="107"/>
      <c r="R49" s="107"/>
      <c r="S49" s="74"/>
      <c r="T49" s="74">
        <v>100</v>
      </c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5"/>
      <c r="AI49" s="75"/>
      <c r="AJ49" s="75"/>
      <c r="AK49" s="75"/>
    </row>
    <row r="50" spans="1:37" ht="39.950000000000003" customHeight="1" x14ac:dyDescent="0.25">
      <c r="A50" s="128"/>
      <c r="B50" s="122"/>
      <c r="C50" s="47">
        <v>47</v>
      </c>
      <c r="D50" s="48" t="s">
        <v>318</v>
      </c>
      <c r="E50" s="47" t="s">
        <v>132</v>
      </c>
      <c r="F50" s="47" t="s">
        <v>458</v>
      </c>
      <c r="G50" s="49" t="s">
        <v>133</v>
      </c>
      <c r="H50" s="47" t="s">
        <v>25</v>
      </c>
      <c r="I50" s="50" t="s">
        <v>134</v>
      </c>
      <c r="J50" s="88">
        <v>1.1599999999999999</v>
      </c>
      <c r="K50" s="35">
        <v>50</v>
      </c>
      <c r="L50" s="24">
        <f t="shared" si="0"/>
        <v>0</v>
      </c>
      <c r="M50" s="25" t="str">
        <f t="shared" si="1"/>
        <v>OK</v>
      </c>
      <c r="N50" s="107">
        <v>50</v>
      </c>
      <c r="O50" s="107"/>
      <c r="P50" s="107"/>
      <c r="Q50" s="107"/>
      <c r="R50" s="107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5"/>
      <c r="AI50" s="75"/>
      <c r="AJ50" s="75"/>
      <c r="AK50" s="75"/>
    </row>
    <row r="51" spans="1:37" ht="39.950000000000003" customHeight="1" x14ac:dyDescent="0.25">
      <c r="A51" s="110">
        <v>6</v>
      </c>
      <c r="B51" s="112" t="s">
        <v>410</v>
      </c>
      <c r="C51" s="51">
        <v>48</v>
      </c>
      <c r="D51" s="52" t="s">
        <v>318</v>
      </c>
      <c r="E51" s="60" t="s">
        <v>108</v>
      </c>
      <c r="F51" s="60" t="s">
        <v>412</v>
      </c>
      <c r="G51" s="53" t="s">
        <v>459</v>
      </c>
      <c r="H51" s="51" t="s">
        <v>25</v>
      </c>
      <c r="I51" s="54" t="s">
        <v>27</v>
      </c>
      <c r="J51" s="91">
        <v>1.36</v>
      </c>
      <c r="K51" s="35">
        <v>410</v>
      </c>
      <c r="L51" s="24">
        <f t="shared" si="0"/>
        <v>0</v>
      </c>
      <c r="M51" s="25" t="str">
        <f t="shared" si="1"/>
        <v>OK</v>
      </c>
      <c r="N51" s="107"/>
      <c r="O51" s="107"/>
      <c r="P51" s="107"/>
      <c r="Q51" s="107"/>
      <c r="R51" s="107"/>
      <c r="S51" s="74"/>
      <c r="T51" s="74">
        <v>410</v>
      </c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5"/>
      <c r="AI51" s="75"/>
      <c r="AJ51" s="75"/>
      <c r="AK51" s="75"/>
    </row>
    <row r="52" spans="1:37" ht="39.950000000000003" customHeight="1" x14ac:dyDescent="0.25">
      <c r="A52" s="110"/>
      <c r="B52" s="113"/>
      <c r="C52" s="51">
        <v>49</v>
      </c>
      <c r="D52" s="52" t="s">
        <v>318</v>
      </c>
      <c r="E52" s="60" t="s">
        <v>109</v>
      </c>
      <c r="F52" s="60" t="s">
        <v>412</v>
      </c>
      <c r="G52" s="53" t="s">
        <v>460</v>
      </c>
      <c r="H52" s="51" t="s">
        <v>25</v>
      </c>
      <c r="I52" s="54" t="s">
        <v>27</v>
      </c>
      <c r="J52" s="91">
        <v>1.38</v>
      </c>
      <c r="K52" s="35">
        <v>410</v>
      </c>
      <c r="L52" s="24">
        <f t="shared" si="0"/>
        <v>0</v>
      </c>
      <c r="M52" s="25" t="str">
        <f t="shared" si="1"/>
        <v>OK</v>
      </c>
      <c r="N52" s="107">
        <v>200</v>
      </c>
      <c r="O52" s="107"/>
      <c r="P52" s="107"/>
      <c r="Q52" s="107"/>
      <c r="R52" s="107"/>
      <c r="S52" s="74"/>
      <c r="T52" s="74">
        <v>210</v>
      </c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5"/>
      <c r="AI52" s="75"/>
      <c r="AJ52" s="75"/>
      <c r="AK52" s="75"/>
    </row>
    <row r="53" spans="1:37" ht="39.950000000000003" customHeight="1" x14ac:dyDescent="0.25">
      <c r="A53" s="110"/>
      <c r="B53" s="113"/>
      <c r="C53" s="51">
        <v>50</v>
      </c>
      <c r="D53" s="52" t="s">
        <v>318</v>
      </c>
      <c r="E53" s="60" t="s">
        <v>110</v>
      </c>
      <c r="F53" s="60" t="s">
        <v>412</v>
      </c>
      <c r="G53" s="53" t="s">
        <v>461</v>
      </c>
      <c r="H53" s="51" t="s">
        <v>25</v>
      </c>
      <c r="I53" s="54" t="s">
        <v>27</v>
      </c>
      <c r="J53" s="91">
        <v>1.36</v>
      </c>
      <c r="K53" s="35">
        <v>205</v>
      </c>
      <c r="L53" s="24">
        <f t="shared" si="0"/>
        <v>105</v>
      </c>
      <c r="M53" s="25" t="str">
        <f t="shared" si="1"/>
        <v>OK</v>
      </c>
      <c r="N53" s="107">
        <v>100</v>
      </c>
      <c r="O53" s="107"/>
      <c r="P53" s="107"/>
      <c r="Q53" s="107"/>
      <c r="R53" s="107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5"/>
      <c r="AI53" s="75"/>
      <c r="AJ53" s="75"/>
      <c r="AK53" s="75"/>
    </row>
    <row r="54" spans="1:37" ht="39.950000000000003" customHeight="1" x14ac:dyDescent="0.25">
      <c r="A54" s="110"/>
      <c r="B54" s="113"/>
      <c r="C54" s="51">
        <v>51</v>
      </c>
      <c r="D54" s="52" t="s">
        <v>318</v>
      </c>
      <c r="E54" s="60" t="s">
        <v>111</v>
      </c>
      <c r="F54" s="60" t="s">
        <v>412</v>
      </c>
      <c r="G54" s="53" t="s">
        <v>462</v>
      </c>
      <c r="H54" s="51" t="s">
        <v>25</v>
      </c>
      <c r="I54" s="54" t="s">
        <v>27</v>
      </c>
      <c r="J54" s="91">
        <v>1.36</v>
      </c>
      <c r="K54" s="35">
        <v>410</v>
      </c>
      <c r="L54" s="24">
        <f t="shared" si="0"/>
        <v>0</v>
      </c>
      <c r="M54" s="25" t="str">
        <f t="shared" si="1"/>
        <v>OK</v>
      </c>
      <c r="N54" s="107">
        <v>60</v>
      </c>
      <c r="O54" s="107"/>
      <c r="P54" s="107"/>
      <c r="Q54" s="107"/>
      <c r="R54" s="107"/>
      <c r="S54" s="74"/>
      <c r="T54" s="74">
        <v>350</v>
      </c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5"/>
      <c r="AI54" s="75"/>
      <c r="AJ54" s="75"/>
      <c r="AK54" s="75"/>
    </row>
    <row r="55" spans="1:37" ht="39.950000000000003" customHeight="1" x14ac:dyDescent="0.25">
      <c r="A55" s="111"/>
      <c r="B55" s="114"/>
      <c r="C55" s="51">
        <v>52</v>
      </c>
      <c r="D55" s="52" t="s">
        <v>326</v>
      </c>
      <c r="E55" s="51" t="s">
        <v>112</v>
      </c>
      <c r="F55" s="51" t="s">
        <v>414</v>
      </c>
      <c r="G55" s="53" t="s">
        <v>113</v>
      </c>
      <c r="H55" s="51" t="s">
        <v>25</v>
      </c>
      <c r="I55" s="54" t="s">
        <v>114</v>
      </c>
      <c r="J55" s="89">
        <v>4.72</v>
      </c>
      <c r="K55" s="35">
        <v>103</v>
      </c>
      <c r="L55" s="24">
        <f t="shared" si="0"/>
        <v>103</v>
      </c>
      <c r="M55" s="25" t="str">
        <f t="shared" si="1"/>
        <v>OK</v>
      </c>
      <c r="N55" s="107"/>
      <c r="O55" s="107"/>
      <c r="P55" s="107"/>
      <c r="Q55" s="107"/>
      <c r="R55" s="107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5"/>
      <c r="AI55" s="75"/>
      <c r="AJ55" s="75"/>
      <c r="AK55" s="75"/>
    </row>
    <row r="56" spans="1:37" ht="39.950000000000003" customHeight="1" x14ac:dyDescent="0.25">
      <c r="A56" s="126">
        <v>7</v>
      </c>
      <c r="B56" s="120" t="s">
        <v>410</v>
      </c>
      <c r="C56" s="47">
        <v>53</v>
      </c>
      <c r="D56" s="48" t="s">
        <v>316</v>
      </c>
      <c r="E56" s="47" t="s">
        <v>143</v>
      </c>
      <c r="F56" s="47" t="s">
        <v>463</v>
      </c>
      <c r="G56" s="49" t="s">
        <v>144</v>
      </c>
      <c r="H56" s="47" t="s">
        <v>33</v>
      </c>
      <c r="I56" s="50" t="s">
        <v>27</v>
      </c>
      <c r="J56" s="88">
        <v>0.73</v>
      </c>
      <c r="K56" s="35">
        <v>15</v>
      </c>
      <c r="L56" s="24">
        <f t="shared" si="0"/>
        <v>0</v>
      </c>
      <c r="M56" s="25" t="str">
        <f t="shared" si="1"/>
        <v>OK</v>
      </c>
      <c r="N56" s="107">
        <v>15</v>
      </c>
      <c r="O56" s="107"/>
      <c r="P56" s="107"/>
      <c r="Q56" s="107"/>
      <c r="R56" s="107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5"/>
      <c r="AI56" s="75"/>
      <c r="AJ56" s="75"/>
      <c r="AK56" s="75"/>
    </row>
    <row r="57" spans="1:37" ht="39.950000000000003" customHeight="1" x14ac:dyDescent="0.25">
      <c r="A57" s="127"/>
      <c r="B57" s="121"/>
      <c r="C57" s="47">
        <v>54</v>
      </c>
      <c r="D57" s="48" t="s">
        <v>316</v>
      </c>
      <c r="E57" s="47" t="s">
        <v>145</v>
      </c>
      <c r="F57" s="47" t="s">
        <v>463</v>
      </c>
      <c r="G57" s="49" t="s">
        <v>146</v>
      </c>
      <c r="H57" s="47" t="s">
        <v>33</v>
      </c>
      <c r="I57" s="50" t="s">
        <v>27</v>
      </c>
      <c r="J57" s="88">
        <v>0.73</v>
      </c>
      <c r="K57" s="35">
        <v>15</v>
      </c>
      <c r="L57" s="24">
        <f t="shared" si="0"/>
        <v>0</v>
      </c>
      <c r="M57" s="25" t="str">
        <f t="shared" si="1"/>
        <v>OK</v>
      </c>
      <c r="N57" s="107">
        <v>15</v>
      </c>
      <c r="O57" s="107"/>
      <c r="P57" s="107"/>
      <c r="Q57" s="107"/>
      <c r="R57" s="107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5"/>
      <c r="AI57" s="75"/>
      <c r="AJ57" s="75"/>
      <c r="AK57" s="75"/>
    </row>
    <row r="58" spans="1:37" ht="39.950000000000003" customHeight="1" x14ac:dyDescent="0.25">
      <c r="A58" s="127"/>
      <c r="B58" s="121"/>
      <c r="C58" s="47">
        <v>55</v>
      </c>
      <c r="D58" s="48" t="s">
        <v>316</v>
      </c>
      <c r="E58" s="47" t="s">
        <v>147</v>
      </c>
      <c r="F58" s="47" t="s">
        <v>463</v>
      </c>
      <c r="G58" s="49" t="s">
        <v>148</v>
      </c>
      <c r="H58" s="47" t="s">
        <v>33</v>
      </c>
      <c r="I58" s="50" t="s">
        <v>27</v>
      </c>
      <c r="J58" s="88">
        <v>0.73</v>
      </c>
      <c r="K58" s="35">
        <v>15</v>
      </c>
      <c r="L58" s="24">
        <f t="shared" si="0"/>
        <v>0</v>
      </c>
      <c r="M58" s="25" t="str">
        <f t="shared" si="1"/>
        <v>OK</v>
      </c>
      <c r="N58" s="107">
        <v>15</v>
      </c>
      <c r="O58" s="107"/>
      <c r="P58" s="107"/>
      <c r="Q58" s="107"/>
      <c r="R58" s="107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5"/>
      <c r="AI58" s="75"/>
      <c r="AJ58" s="75"/>
      <c r="AK58" s="75"/>
    </row>
    <row r="59" spans="1:37" ht="39.950000000000003" customHeight="1" x14ac:dyDescent="0.25">
      <c r="A59" s="127"/>
      <c r="B59" s="121"/>
      <c r="C59" s="47">
        <v>56</v>
      </c>
      <c r="D59" s="48" t="s">
        <v>316</v>
      </c>
      <c r="E59" s="47" t="s">
        <v>149</v>
      </c>
      <c r="F59" s="47" t="s">
        <v>463</v>
      </c>
      <c r="G59" s="49" t="s">
        <v>150</v>
      </c>
      <c r="H59" s="47" t="s">
        <v>25</v>
      </c>
      <c r="I59" s="50" t="s">
        <v>27</v>
      </c>
      <c r="J59" s="88">
        <v>0.73</v>
      </c>
      <c r="K59" s="35">
        <v>15</v>
      </c>
      <c r="L59" s="24">
        <f t="shared" si="0"/>
        <v>0</v>
      </c>
      <c r="M59" s="25" t="str">
        <f t="shared" si="1"/>
        <v>OK</v>
      </c>
      <c r="N59" s="107">
        <v>15</v>
      </c>
      <c r="O59" s="107"/>
      <c r="P59" s="107"/>
      <c r="Q59" s="107"/>
      <c r="R59" s="107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5"/>
      <c r="AI59" s="75"/>
      <c r="AJ59" s="75"/>
      <c r="AK59" s="75"/>
    </row>
    <row r="60" spans="1:37" ht="39.950000000000003" customHeight="1" x14ac:dyDescent="0.25">
      <c r="A60" s="127"/>
      <c r="B60" s="121"/>
      <c r="C60" s="47">
        <v>57</v>
      </c>
      <c r="D60" s="48" t="s">
        <v>316</v>
      </c>
      <c r="E60" s="47" t="s">
        <v>151</v>
      </c>
      <c r="F60" s="47" t="s">
        <v>463</v>
      </c>
      <c r="G60" s="49" t="s">
        <v>152</v>
      </c>
      <c r="H60" s="47" t="s">
        <v>33</v>
      </c>
      <c r="I60" s="50" t="s">
        <v>27</v>
      </c>
      <c r="J60" s="88">
        <v>0.73</v>
      </c>
      <c r="K60" s="35">
        <v>15</v>
      </c>
      <c r="L60" s="24">
        <f t="shared" si="0"/>
        <v>0</v>
      </c>
      <c r="M60" s="25" t="str">
        <f t="shared" si="1"/>
        <v>OK</v>
      </c>
      <c r="N60" s="107">
        <v>15</v>
      </c>
      <c r="O60" s="107"/>
      <c r="P60" s="107"/>
      <c r="Q60" s="107"/>
      <c r="R60" s="107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5"/>
      <c r="AI60" s="75"/>
      <c r="AJ60" s="75"/>
      <c r="AK60" s="75"/>
    </row>
    <row r="61" spans="1:37" ht="39.950000000000003" customHeight="1" x14ac:dyDescent="0.25">
      <c r="A61" s="127"/>
      <c r="B61" s="121"/>
      <c r="C61" s="47">
        <v>58</v>
      </c>
      <c r="D61" s="48" t="s">
        <v>317</v>
      </c>
      <c r="E61" s="61" t="s">
        <v>159</v>
      </c>
      <c r="F61" s="61" t="s">
        <v>464</v>
      </c>
      <c r="G61" s="49" t="s">
        <v>465</v>
      </c>
      <c r="H61" s="47" t="s">
        <v>33</v>
      </c>
      <c r="I61" s="50" t="s">
        <v>27</v>
      </c>
      <c r="J61" s="88">
        <v>1.42</v>
      </c>
      <c r="K61" s="35">
        <v>30</v>
      </c>
      <c r="L61" s="24">
        <f t="shared" si="0"/>
        <v>0</v>
      </c>
      <c r="M61" s="25" t="str">
        <f t="shared" si="1"/>
        <v>OK</v>
      </c>
      <c r="N61" s="107">
        <v>30</v>
      </c>
      <c r="O61" s="107"/>
      <c r="P61" s="107"/>
      <c r="Q61" s="107"/>
      <c r="R61" s="107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5"/>
      <c r="AI61" s="75"/>
      <c r="AJ61" s="75"/>
      <c r="AK61" s="75"/>
    </row>
    <row r="62" spans="1:37" ht="39.950000000000003" customHeight="1" x14ac:dyDescent="0.25">
      <c r="A62" s="127"/>
      <c r="B62" s="121"/>
      <c r="C62" s="47">
        <v>59</v>
      </c>
      <c r="D62" s="48" t="s">
        <v>317</v>
      </c>
      <c r="E62" s="61" t="s">
        <v>158</v>
      </c>
      <c r="F62" s="61" t="s">
        <v>464</v>
      </c>
      <c r="G62" s="49" t="s">
        <v>466</v>
      </c>
      <c r="H62" s="47" t="s">
        <v>33</v>
      </c>
      <c r="I62" s="50" t="s">
        <v>27</v>
      </c>
      <c r="J62" s="88">
        <v>1.42</v>
      </c>
      <c r="K62" s="35">
        <v>30</v>
      </c>
      <c r="L62" s="24">
        <f t="shared" si="0"/>
        <v>0</v>
      </c>
      <c r="M62" s="25" t="str">
        <f t="shared" si="1"/>
        <v>OK</v>
      </c>
      <c r="N62" s="107">
        <v>30</v>
      </c>
      <c r="O62" s="107"/>
      <c r="P62" s="107"/>
      <c r="Q62" s="107"/>
      <c r="R62" s="107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5"/>
      <c r="AI62" s="75"/>
      <c r="AJ62" s="75"/>
      <c r="AK62" s="75"/>
    </row>
    <row r="63" spans="1:37" ht="39.950000000000003" customHeight="1" x14ac:dyDescent="0.25">
      <c r="A63" s="127"/>
      <c r="B63" s="121"/>
      <c r="C63" s="47">
        <v>60</v>
      </c>
      <c r="D63" s="48" t="s">
        <v>317</v>
      </c>
      <c r="E63" s="47" t="s">
        <v>157</v>
      </c>
      <c r="F63" s="47" t="s">
        <v>464</v>
      </c>
      <c r="G63" s="49" t="s">
        <v>467</v>
      </c>
      <c r="H63" s="47" t="s">
        <v>33</v>
      </c>
      <c r="I63" s="50" t="s">
        <v>27</v>
      </c>
      <c r="J63" s="88">
        <v>1.42</v>
      </c>
      <c r="K63" s="35">
        <v>30</v>
      </c>
      <c r="L63" s="24">
        <f t="shared" si="0"/>
        <v>0</v>
      </c>
      <c r="M63" s="25" t="str">
        <f t="shared" si="1"/>
        <v>OK</v>
      </c>
      <c r="N63" s="107">
        <v>30</v>
      </c>
      <c r="O63" s="107"/>
      <c r="P63" s="107"/>
      <c r="Q63" s="107"/>
      <c r="R63" s="107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5"/>
      <c r="AI63" s="75"/>
      <c r="AJ63" s="75"/>
      <c r="AK63" s="75"/>
    </row>
    <row r="64" spans="1:37" ht="39.950000000000003" customHeight="1" x14ac:dyDescent="0.25">
      <c r="A64" s="127"/>
      <c r="B64" s="121"/>
      <c r="C64" s="47">
        <v>61</v>
      </c>
      <c r="D64" s="48" t="s">
        <v>317</v>
      </c>
      <c r="E64" s="61" t="s">
        <v>161</v>
      </c>
      <c r="F64" s="61" t="s">
        <v>464</v>
      </c>
      <c r="G64" s="49" t="s">
        <v>468</v>
      </c>
      <c r="H64" s="47" t="s">
        <v>33</v>
      </c>
      <c r="I64" s="50" t="s">
        <v>27</v>
      </c>
      <c r="J64" s="88">
        <v>1.42</v>
      </c>
      <c r="K64" s="35">
        <v>30</v>
      </c>
      <c r="L64" s="24">
        <f t="shared" si="0"/>
        <v>0</v>
      </c>
      <c r="M64" s="25" t="str">
        <f t="shared" si="1"/>
        <v>OK</v>
      </c>
      <c r="N64" s="107">
        <v>30</v>
      </c>
      <c r="O64" s="107"/>
      <c r="P64" s="107"/>
      <c r="Q64" s="107"/>
      <c r="R64" s="107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5"/>
      <c r="AI64" s="75"/>
      <c r="AJ64" s="75"/>
      <c r="AK64" s="75"/>
    </row>
    <row r="65" spans="1:37" ht="39.950000000000003" customHeight="1" x14ac:dyDescent="0.25">
      <c r="A65" s="127"/>
      <c r="B65" s="121"/>
      <c r="C65" s="47">
        <v>62</v>
      </c>
      <c r="D65" s="48" t="s">
        <v>317</v>
      </c>
      <c r="E65" s="47" t="s">
        <v>153</v>
      </c>
      <c r="F65" s="47" t="s">
        <v>464</v>
      </c>
      <c r="G65" s="49" t="s">
        <v>469</v>
      </c>
      <c r="H65" s="47" t="s">
        <v>33</v>
      </c>
      <c r="I65" s="50" t="s">
        <v>27</v>
      </c>
      <c r="J65" s="88">
        <v>1.42</v>
      </c>
      <c r="K65" s="35">
        <v>30</v>
      </c>
      <c r="L65" s="24">
        <f t="shared" si="0"/>
        <v>0</v>
      </c>
      <c r="M65" s="25" t="str">
        <f t="shared" si="1"/>
        <v>OK</v>
      </c>
      <c r="N65" s="107">
        <v>30</v>
      </c>
      <c r="O65" s="107"/>
      <c r="P65" s="107"/>
      <c r="Q65" s="107"/>
      <c r="R65" s="107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5"/>
      <c r="AI65" s="75"/>
      <c r="AJ65" s="75"/>
      <c r="AK65" s="75"/>
    </row>
    <row r="66" spans="1:37" ht="39.950000000000003" customHeight="1" x14ac:dyDescent="0.25">
      <c r="A66" s="127"/>
      <c r="B66" s="121"/>
      <c r="C66" s="47">
        <v>63</v>
      </c>
      <c r="D66" s="48" t="s">
        <v>317</v>
      </c>
      <c r="E66" s="47" t="s">
        <v>156</v>
      </c>
      <c r="F66" s="47" t="s">
        <v>464</v>
      </c>
      <c r="G66" s="49" t="s">
        <v>470</v>
      </c>
      <c r="H66" s="47" t="s">
        <v>33</v>
      </c>
      <c r="I66" s="50" t="s">
        <v>27</v>
      </c>
      <c r="J66" s="88">
        <v>1.42</v>
      </c>
      <c r="K66" s="35">
        <v>30</v>
      </c>
      <c r="L66" s="24">
        <f t="shared" si="0"/>
        <v>0</v>
      </c>
      <c r="M66" s="25" t="str">
        <f t="shared" si="1"/>
        <v>OK</v>
      </c>
      <c r="N66" s="107">
        <v>30</v>
      </c>
      <c r="O66" s="107"/>
      <c r="P66" s="107"/>
      <c r="Q66" s="107"/>
      <c r="R66" s="107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5"/>
      <c r="AI66" s="75"/>
      <c r="AJ66" s="75"/>
      <c r="AK66" s="75"/>
    </row>
    <row r="67" spans="1:37" ht="39.950000000000003" customHeight="1" x14ac:dyDescent="0.25">
      <c r="A67" s="127"/>
      <c r="B67" s="121"/>
      <c r="C67" s="47">
        <v>64</v>
      </c>
      <c r="D67" s="48" t="s">
        <v>317</v>
      </c>
      <c r="E67" s="47" t="s">
        <v>154</v>
      </c>
      <c r="F67" s="47" t="s">
        <v>464</v>
      </c>
      <c r="G67" s="49" t="s">
        <v>471</v>
      </c>
      <c r="H67" s="47" t="s">
        <v>33</v>
      </c>
      <c r="I67" s="50" t="s">
        <v>27</v>
      </c>
      <c r="J67" s="88">
        <v>1.42</v>
      </c>
      <c r="K67" s="35">
        <v>30</v>
      </c>
      <c r="L67" s="24">
        <f t="shared" si="0"/>
        <v>0</v>
      </c>
      <c r="M67" s="25" t="str">
        <f t="shared" si="1"/>
        <v>OK</v>
      </c>
      <c r="N67" s="107">
        <v>30</v>
      </c>
      <c r="O67" s="107"/>
      <c r="P67" s="107"/>
      <c r="Q67" s="107"/>
      <c r="R67" s="107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5"/>
      <c r="AI67" s="75"/>
      <c r="AJ67" s="75"/>
      <c r="AK67" s="75"/>
    </row>
    <row r="68" spans="1:37" ht="39.950000000000003" customHeight="1" x14ac:dyDescent="0.25">
      <c r="A68" s="127"/>
      <c r="B68" s="121"/>
      <c r="C68" s="47">
        <v>65</v>
      </c>
      <c r="D68" s="48" t="s">
        <v>317</v>
      </c>
      <c r="E68" s="47" t="s">
        <v>155</v>
      </c>
      <c r="F68" s="47" t="s">
        <v>464</v>
      </c>
      <c r="G68" s="49" t="s">
        <v>472</v>
      </c>
      <c r="H68" s="47" t="s">
        <v>33</v>
      </c>
      <c r="I68" s="50" t="s">
        <v>27</v>
      </c>
      <c r="J68" s="88">
        <v>1.42</v>
      </c>
      <c r="K68" s="40">
        <v>30</v>
      </c>
      <c r="L68" s="24">
        <f t="shared" si="0"/>
        <v>0</v>
      </c>
      <c r="M68" s="25" t="str">
        <f t="shared" si="1"/>
        <v>OK</v>
      </c>
      <c r="N68" s="107">
        <v>30</v>
      </c>
      <c r="O68" s="107"/>
      <c r="P68" s="107"/>
      <c r="Q68" s="107"/>
      <c r="R68" s="107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5"/>
      <c r="AI68" s="75"/>
      <c r="AJ68" s="75"/>
      <c r="AK68" s="75"/>
    </row>
    <row r="69" spans="1:37" ht="39.950000000000003" customHeight="1" x14ac:dyDescent="0.25">
      <c r="A69" s="127"/>
      <c r="B69" s="121"/>
      <c r="C69" s="47">
        <v>66</v>
      </c>
      <c r="D69" s="48" t="s">
        <v>317</v>
      </c>
      <c r="E69" s="61" t="s">
        <v>160</v>
      </c>
      <c r="F69" s="47" t="s">
        <v>464</v>
      </c>
      <c r="G69" s="49" t="s">
        <v>473</v>
      </c>
      <c r="H69" s="47" t="s">
        <v>33</v>
      </c>
      <c r="I69" s="50" t="s">
        <v>27</v>
      </c>
      <c r="J69" s="88">
        <v>1.42</v>
      </c>
      <c r="K69" s="35">
        <v>30</v>
      </c>
      <c r="L69" s="24">
        <f t="shared" ref="L69:L132" si="2">K69-(SUM(N69:AG69))</f>
        <v>0</v>
      </c>
      <c r="M69" s="25" t="str">
        <f t="shared" ref="M69:M132" si="3">IF(L69&lt;0,"ATENÇÃO","OK")</f>
        <v>OK</v>
      </c>
      <c r="N69" s="107">
        <v>30</v>
      </c>
      <c r="O69" s="107"/>
      <c r="P69" s="107"/>
      <c r="Q69" s="107"/>
      <c r="R69" s="107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5"/>
      <c r="AI69" s="75"/>
      <c r="AJ69" s="75"/>
      <c r="AK69" s="75"/>
    </row>
    <row r="70" spans="1:37" ht="39.950000000000003" customHeight="1" x14ac:dyDescent="0.25">
      <c r="A70" s="127"/>
      <c r="B70" s="121"/>
      <c r="C70" s="47">
        <v>67</v>
      </c>
      <c r="D70" s="48" t="s">
        <v>317</v>
      </c>
      <c r="E70" s="47" t="s">
        <v>162</v>
      </c>
      <c r="F70" s="47" t="s">
        <v>464</v>
      </c>
      <c r="G70" s="49" t="s">
        <v>474</v>
      </c>
      <c r="H70" s="47" t="s">
        <v>33</v>
      </c>
      <c r="I70" s="50" t="s">
        <v>27</v>
      </c>
      <c r="J70" s="88">
        <v>1.42</v>
      </c>
      <c r="K70" s="35">
        <v>30</v>
      </c>
      <c r="L70" s="24">
        <f t="shared" si="2"/>
        <v>0</v>
      </c>
      <c r="M70" s="25" t="str">
        <f t="shared" si="3"/>
        <v>OK</v>
      </c>
      <c r="N70" s="107">
        <v>30</v>
      </c>
      <c r="O70" s="107"/>
      <c r="P70" s="107"/>
      <c r="Q70" s="107"/>
      <c r="R70" s="107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5"/>
      <c r="AI70" s="75"/>
      <c r="AJ70" s="75"/>
      <c r="AK70" s="75"/>
    </row>
    <row r="71" spans="1:37" ht="39.950000000000003" customHeight="1" x14ac:dyDescent="0.25">
      <c r="A71" s="127"/>
      <c r="B71" s="121"/>
      <c r="C71" s="47">
        <v>68</v>
      </c>
      <c r="D71" s="48" t="s">
        <v>317</v>
      </c>
      <c r="E71" s="47" t="s">
        <v>163</v>
      </c>
      <c r="F71" s="47" t="s">
        <v>464</v>
      </c>
      <c r="G71" s="49" t="s">
        <v>475</v>
      </c>
      <c r="H71" s="47" t="s">
        <v>33</v>
      </c>
      <c r="I71" s="50" t="s">
        <v>27</v>
      </c>
      <c r="J71" s="88">
        <v>1.42</v>
      </c>
      <c r="K71" s="35">
        <v>30</v>
      </c>
      <c r="L71" s="24">
        <f t="shared" si="2"/>
        <v>0</v>
      </c>
      <c r="M71" s="25" t="str">
        <f t="shared" si="3"/>
        <v>OK</v>
      </c>
      <c r="N71" s="107">
        <v>30</v>
      </c>
      <c r="O71" s="107"/>
      <c r="P71" s="107"/>
      <c r="Q71" s="107"/>
      <c r="R71" s="107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5"/>
      <c r="AI71" s="75"/>
      <c r="AJ71" s="75"/>
      <c r="AK71" s="75"/>
    </row>
    <row r="72" spans="1:37" ht="39.950000000000003" customHeight="1" x14ac:dyDescent="0.25">
      <c r="A72" s="127"/>
      <c r="B72" s="121"/>
      <c r="C72" s="47">
        <v>69</v>
      </c>
      <c r="D72" s="48" t="s">
        <v>318</v>
      </c>
      <c r="E72" s="47" t="s">
        <v>124</v>
      </c>
      <c r="F72" s="47" t="s">
        <v>476</v>
      </c>
      <c r="G72" s="49" t="s">
        <v>125</v>
      </c>
      <c r="H72" s="47" t="s">
        <v>25</v>
      </c>
      <c r="I72" s="50" t="s">
        <v>27</v>
      </c>
      <c r="J72" s="88">
        <v>1.19</v>
      </c>
      <c r="K72" s="35">
        <v>30</v>
      </c>
      <c r="L72" s="24">
        <f t="shared" si="2"/>
        <v>30</v>
      </c>
      <c r="M72" s="25" t="str">
        <f t="shared" si="3"/>
        <v>OK</v>
      </c>
      <c r="N72" s="107"/>
      <c r="O72" s="107"/>
      <c r="P72" s="107"/>
      <c r="Q72" s="107"/>
      <c r="R72" s="107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5"/>
      <c r="AI72" s="75"/>
      <c r="AJ72" s="75"/>
      <c r="AK72" s="75"/>
    </row>
    <row r="73" spans="1:37" ht="39.950000000000003" customHeight="1" x14ac:dyDescent="0.25">
      <c r="A73" s="127"/>
      <c r="B73" s="121"/>
      <c r="C73" s="47">
        <v>70</v>
      </c>
      <c r="D73" s="48" t="s">
        <v>318</v>
      </c>
      <c r="E73" s="47" t="s">
        <v>115</v>
      </c>
      <c r="F73" s="47" t="s">
        <v>477</v>
      </c>
      <c r="G73" s="49" t="s">
        <v>327</v>
      </c>
      <c r="H73" s="47" t="s">
        <v>28</v>
      </c>
      <c r="I73" s="50" t="s">
        <v>27</v>
      </c>
      <c r="J73" s="88">
        <v>1.64</v>
      </c>
      <c r="K73" s="35">
        <v>122</v>
      </c>
      <c r="L73" s="24">
        <f t="shared" si="2"/>
        <v>122</v>
      </c>
      <c r="M73" s="25" t="str">
        <f t="shared" si="3"/>
        <v>OK</v>
      </c>
      <c r="N73" s="107"/>
      <c r="O73" s="107"/>
      <c r="P73" s="107"/>
      <c r="Q73" s="107"/>
      <c r="R73" s="107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5"/>
      <c r="AI73" s="75"/>
      <c r="AJ73" s="75"/>
      <c r="AK73" s="75"/>
    </row>
    <row r="74" spans="1:37" ht="39.950000000000003" customHeight="1" x14ac:dyDescent="0.25">
      <c r="A74" s="127"/>
      <c r="B74" s="121"/>
      <c r="C74" s="47">
        <v>71</v>
      </c>
      <c r="D74" s="48" t="s">
        <v>318</v>
      </c>
      <c r="E74" s="47" t="s">
        <v>116</v>
      </c>
      <c r="F74" s="47" t="s">
        <v>477</v>
      </c>
      <c r="G74" s="49" t="s">
        <v>328</v>
      </c>
      <c r="H74" s="47" t="s">
        <v>28</v>
      </c>
      <c r="I74" s="50" t="s">
        <v>27</v>
      </c>
      <c r="J74" s="88">
        <v>1.43</v>
      </c>
      <c r="K74" s="35">
        <v>122</v>
      </c>
      <c r="L74" s="24">
        <f t="shared" si="2"/>
        <v>92</v>
      </c>
      <c r="M74" s="25" t="str">
        <f t="shared" si="3"/>
        <v>OK</v>
      </c>
      <c r="N74" s="107"/>
      <c r="O74" s="107"/>
      <c r="P74" s="107"/>
      <c r="Q74" s="107"/>
      <c r="R74" s="107"/>
      <c r="S74" s="74"/>
      <c r="T74" s="74">
        <v>30</v>
      </c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5"/>
      <c r="AI74" s="75"/>
      <c r="AJ74" s="75"/>
      <c r="AK74" s="75"/>
    </row>
    <row r="75" spans="1:37" ht="39.950000000000003" customHeight="1" x14ac:dyDescent="0.25">
      <c r="A75" s="127"/>
      <c r="B75" s="121"/>
      <c r="C75" s="47">
        <v>72</v>
      </c>
      <c r="D75" s="48" t="s">
        <v>318</v>
      </c>
      <c r="E75" s="47" t="s">
        <v>117</v>
      </c>
      <c r="F75" s="47" t="s">
        <v>477</v>
      </c>
      <c r="G75" s="49" t="s">
        <v>329</v>
      </c>
      <c r="H75" s="47" t="s">
        <v>28</v>
      </c>
      <c r="I75" s="50" t="s">
        <v>27</v>
      </c>
      <c r="J75" s="88">
        <v>1.42</v>
      </c>
      <c r="K75" s="35">
        <v>60</v>
      </c>
      <c r="L75" s="24">
        <f t="shared" si="2"/>
        <v>60</v>
      </c>
      <c r="M75" s="25" t="str">
        <f t="shared" si="3"/>
        <v>OK</v>
      </c>
      <c r="N75" s="107"/>
      <c r="O75" s="107"/>
      <c r="P75" s="107"/>
      <c r="Q75" s="107"/>
      <c r="R75" s="107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5"/>
      <c r="AI75" s="75"/>
      <c r="AJ75" s="75"/>
      <c r="AK75" s="75"/>
    </row>
    <row r="76" spans="1:37" ht="39.950000000000003" customHeight="1" x14ac:dyDescent="0.25">
      <c r="A76" s="127"/>
      <c r="B76" s="121"/>
      <c r="C76" s="47">
        <v>73</v>
      </c>
      <c r="D76" s="48" t="s">
        <v>318</v>
      </c>
      <c r="E76" s="47" t="s">
        <v>118</v>
      </c>
      <c r="F76" s="47" t="s">
        <v>477</v>
      </c>
      <c r="G76" s="49" t="s">
        <v>330</v>
      </c>
      <c r="H76" s="47" t="s">
        <v>28</v>
      </c>
      <c r="I76" s="50" t="s">
        <v>27</v>
      </c>
      <c r="J76" s="88">
        <v>1.84</v>
      </c>
      <c r="K76" s="35">
        <v>40</v>
      </c>
      <c r="L76" s="24">
        <f t="shared" si="2"/>
        <v>40</v>
      </c>
      <c r="M76" s="25" t="str">
        <f t="shared" si="3"/>
        <v>OK</v>
      </c>
      <c r="N76" s="107"/>
      <c r="O76" s="107"/>
      <c r="P76" s="107"/>
      <c r="Q76" s="107"/>
      <c r="R76" s="107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5"/>
      <c r="AI76" s="75"/>
      <c r="AJ76" s="75"/>
      <c r="AK76" s="75"/>
    </row>
    <row r="77" spans="1:37" ht="39.950000000000003" customHeight="1" x14ac:dyDescent="0.25">
      <c r="A77" s="127"/>
      <c r="B77" s="121"/>
      <c r="C77" s="47">
        <v>74</v>
      </c>
      <c r="D77" s="48" t="s">
        <v>318</v>
      </c>
      <c r="E77" s="47" t="s">
        <v>119</v>
      </c>
      <c r="F77" s="47" t="s">
        <v>477</v>
      </c>
      <c r="G77" s="49" t="s">
        <v>331</v>
      </c>
      <c r="H77" s="47" t="s">
        <v>28</v>
      </c>
      <c r="I77" s="50" t="s">
        <v>27</v>
      </c>
      <c r="J77" s="88">
        <v>1.88</v>
      </c>
      <c r="K77" s="35">
        <v>20</v>
      </c>
      <c r="L77" s="24">
        <f t="shared" si="2"/>
        <v>20</v>
      </c>
      <c r="M77" s="25" t="str">
        <f t="shared" si="3"/>
        <v>OK</v>
      </c>
      <c r="N77" s="107"/>
      <c r="O77" s="107"/>
      <c r="P77" s="107"/>
      <c r="Q77" s="107"/>
      <c r="R77" s="107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5"/>
      <c r="AI77" s="75"/>
      <c r="AJ77" s="75"/>
      <c r="AK77" s="75"/>
    </row>
    <row r="78" spans="1:37" ht="39.950000000000003" customHeight="1" x14ac:dyDescent="0.25">
      <c r="A78" s="127"/>
      <c r="B78" s="121"/>
      <c r="C78" s="47">
        <v>75</v>
      </c>
      <c r="D78" s="48" t="s">
        <v>318</v>
      </c>
      <c r="E78" s="47" t="s">
        <v>120</v>
      </c>
      <c r="F78" s="47" t="s">
        <v>412</v>
      </c>
      <c r="G78" s="49" t="s">
        <v>332</v>
      </c>
      <c r="H78" s="47" t="s">
        <v>28</v>
      </c>
      <c r="I78" s="50" t="s">
        <v>27</v>
      </c>
      <c r="J78" s="92">
        <v>2.4700000000000002</v>
      </c>
      <c r="K78" s="35">
        <v>30</v>
      </c>
      <c r="L78" s="24">
        <f t="shared" si="2"/>
        <v>30</v>
      </c>
      <c r="M78" s="25" t="str">
        <f t="shared" si="3"/>
        <v>OK</v>
      </c>
      <c r="N78" s="107"/>
      <c r="O78" s="107"/>
      <c r="P78" s="107"/>
      <c r="Q78" s="107"/>
      <c r="R78" s="107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5"/>
      <c r="AI78" s="75"/>
      <c r="AJ78" s="75"/>
      <c r="AK78" s="75"/>
    </row>
    <row r="79" spans="1:37" ht="39.950000000000003" customHeight="1" x14ac:dyDescent="0.25">
      <c r="A79" s="127"/>
      <c r="B79" s="121"/>
      <c r="C79" s="47">
        <v>76</v>
      </c>
      <c r="D79" s="48" t="s">
        <v>318</v>
      </c>
      <c r="E79" s="47" t="s">
        <v>121</v>
      </c>
      <c r="F79" s="47" t="s">
        <v>412</v>
      </c>
      <c r="G79" s="49" t="s">
        <v>333</v>
      </c>
      <c r="H79" s="47" t="s">
        <v>28</v>
      </c>
      <c r="I79" s="50" t="s">
        <v>27</v>
      </c>
      <c r="J79" s="92">
        <v>4.34</v>
      </c>
      <c r="K79" s="35">
        <v>30</v>
      </c>
      <c r="L79" s="24">
        <f t="shared" si="2"/>
        <v>30</v>
      </c>
      <c r="M79" s="25" t="str">
        <f t="shared" si="3"/>
        <v>OK</v>
      </c>
      <c r="N79" s="107"/>
      <c r="O79" s="107"/>
      <c r="P79" s="107"/>
      <c r="Q79" s="107"/>
      <c r="R79" s="107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5"/>
      <c r="AI79" s="75"/>
      <c r="AJ79" s="75"/>
      <c r="AK79" s="75"/>
    </row>
    <row r="80" spans="1:37" ht="39.950000000000003" customHeight="1" x14ac:dyDescent="0.25">
      <c r="A80" s="127"/>
      <c r="B80" s="121"/>
      <c r="C80" s="47">
        <v>77</v>
      </c>
      <c r="D80" s="48" t="s">
        <v>318</v>
      </c>
      <c r="E80" s="47" t="s">
        <v>122</v>
      </c>
      <c r="F80" s="47" t="s">
        <v>412</v>
      </c>
      <c r="G80" s="49" t="s">
        <v>334</v>
      </c>
      <c r="H80" s="47" t="s">
        <v>28</v>
      </c>
      <c r="I80" s="50" t="s">
        <v>27</v>
      </c>
      <c r="J80" s="92">
        <v>10.94</v>
      </c>
      <c r="K80" s="35">
        <v>30</v>
      </c>
      <c r="L80" s="24">
        <f t="shared" si="2"/>
        <v>30</v>
      </c>
      <c r="M80" s="25" t="str">
        <f t="shared" si="3"/>
        <v>OK</v>
      </c>
      <c r="N80" s="107"/>
      <c r="O80" s="107"/>
      <c r="P80" s="107"/>
      <c r="Q80" s="107"/>
      <c r="R80" s="107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5"/>
      <c r="AI80" s="75"/>
      <c r="AJ80" s="75"/>
      <c r="AK80" s="75"/>
    </row>
    <row r="81" spans="1:37" ht="39.950000000000003" customHeight="1" x14ac:dyDescent="0.25">
      <c r="A81" s="127"/>
      <c r="B81" s="121"/>
      <c r="C81" s="47">
        <v>78</v>
      </c>
      <c r="D81" s="48" t="s">
        <v>336</v>
      </c>
      <c r="E81" s="47" t="s">
        <v>128</v>
      </c>
      <c r="F81" s="47" t="s">
        <v>478</v>
      </c>
      <c r="G81" s="67" t="s">
        <v>479</v>
      </c>
      <c r="H81" s="47" t="s">
        <v>25</v>
      </c>
      <c r="I81" s="50" t="s">
        <v>27</v>
      </c>
      <c r="J81" s="92">
        <v>3.84</v>
      </c>
      <c r="K81" s="35">
        <v>64</v>
      </c>
      <c r="L81" s="24">
        <f t="shared" si="2"/>
        <v>64</v>
      </c>
      <c r="M81" s="25" t="str">
        <f t="shared" si="3"/>
        <v>OK</v>
      </c>
      <c r="N81" s="107"/>
      <c r="O81" s="107"/>
      <c r="P81" s="107"/>
      <c r="Q81" s="107"/>
      <c r="R81" s="107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5"/>
      <c r="AI81" s="75"/>
      <c r="AJ81" s="75"/>
      <c r="AK81" s="75"/>
    </row>
    <row r="82" spans="1:37" ht="39.950000000000003" customHeight="1" x14ac:dyDescent="0.25">
      <c r="A82" s="127"/>
      <c r="B82" s="121"/>
      <c r="C82" s="47">
        <v>79</v>
      </c>
      <c r="D82" s="48" t="s">
        <v>317</v>
      </c>
      <c r="E82" s="47" t="s">
        <v>126</v>
      </c>
      <c r="F82" s="47" t="s">
        <v>478</v>
      </c>
      <c r="G82" s="56" t="s">
        <v>480</v>
      </c>
      <c r="H82" s="47" t="s">
        <v>32</v>
      </c>
      <c r="I82" s="50" t="s">
        <v>27</v>
      </c>
      <c r="J82" s="92">
        <v>1.47</v>
      </c>
      <c r="K82" s="35">
        <v>110</v>
      </c>
      <c r="L82" s="24">
        <f t="shared" si="2"/>
        <v>110</v>
      </c>
      <c r="M82" s="25" t="str">
        <f t="shared" si="3"/>
        <v>OK</v>
      </c>
      <c r="N82" s="107"/>
      <c r="O82" s="107"/>
      <c r="P82" s="107"/>
      <c r="Q82" s="107"/>
      <c r="R82" s="107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5"/>
      <c r="AI82" s="75"/>
      <c r="AJ82" s="75"/>
      <c r="AK82" s="75"/>
    </row>
    <row r="83" spans="1:37" ht="39.950000000000003" customHeight="1" x14ac:dyDescent="0.25">
      <c r="A83" s="127"/>
      <c r="B83" s="121"/>
      <c r="C83" s="47">
        <v>80</v>
      </c>
      <c r="D83" s="48" t="s">
        <v>336</v>
      </c>
      <c r="E83" s="47" t="s">
        <v>127</v>
      </c>
      <c r="F83" s="47" t="s">
        <v>445</v>
      </c>
      <c r="G83" s="62" t="s">
        <v>481</v>
      </c>
      <c r="H83" s="47" t="s">
        <v>25</v>
      </c>
      <c r="I83" s="50" t="s">
        <v>27</v>
      </c>
      <c r="J83" s="88">
        <v>0.91</v>
      </c>
      <c r="K83" s="35">
        <v>210</v>
      </c>
      <c r="L83" s="24">
        <f t="shared" si="2"/>
        <v>100</v>
      </c>
      <c r="M83" s="25" t="str">
        <f t="shared" si="3"/>
        <v>OK</v>
      </c>
      <c r="N83" s="107">
        <v>60</v>
      </c>
      <c r="O83" s="107"/>
      <c r="P83" s="107"/>
      <c r="Q83" s="107"/>
      <c r="R83" s="107"/>
      <c r="S83" s="74"/>
      <c r="T83" s="74">
        <v>50</v>
      </c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5"/>
      <c r="AI83" s="75"/>
      <c r="AJ83" s="75"/>
      <c r="AK83" s="75"/>
    </row>
    <row r="84" spans="1:37" ht="39.950000000000003" customHeight="1" x14ac:dyDescent="0.25">
      <c r="A84" s="127"/>
      <c r="B84" s="121"/>
      <c r="C84" s="47">
        <v>81</v>
      </c>
      <c r="D84" s="48" t="s">
        <v>318</v>
      </c>
      <c r="E84" s="47" t="s">
        <v>129</v>
      </c>
      <c r="F84" s="47" t="s">
        <v>414</v>
      </c>
      <c r="G84" s="49" t="s">
        <v>337</v>
      </c>
      <c r="H84" s="47" t="s">
        <v>32</v>
      </c>
      <c r="I84" s="50" t="s">
        <v>27</v>
      </c>
      <c r="J84" s="88">
        <v>1.04</v>
      </c>
      <c r="K84" s="35">
        <v>100</v>
      </c>
      <c r="L84" s="24">
        <f t="shared" si="2"/>
        <v>50</v>
      </c>
      <c r="M84" s="25" t="str">
        <f t="shared" si="3"/>
        <v>OK</v>
      </c>
      <c r="N84" s="107">
        <v>50</v>
      </c>
      <c r="O84" s="107"/>
      <c r="P84" s="107"/>
      <c r="Q84" s="107"/>
      <c r="R84" s="107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5"/>
      <c r="AI84" s="75"/>
      <c r="AJ84" s="75"/>
      <c r="AK84" s="75"/>
    </row>
    <row r="85" spans="1:37" ht="39.950000000000003" customHeight="1" x14ac:dyDescent="0.25">
      <c r="A85" s="127"/>
      <c r="B85" s="121"/>
      <c r="C85" s="47">
        <v>82</v>
      </c>
      <c r="D85" s="48" t="s">
        <v>318</v>
      </c>
      <c r="E85" s="47" t="s">
        <v>130</v>
      </c>
      <c r="F85" s="47" t="s">
        <v>416</v>
      </c>
      <c r="G85" s="49" t="s">
        <v>338</v>
      </c>
      <c r="H85" s="47" t="s">
        <v>25</v>
      </c>
      <c r="I85" s="50" t="s">
        <v>27</v>
      </c>
      <c r="J85" s="88">
        <v>2.23</v>
      </c>
      <c r="K85" s="35">
        <v>52</v>
      </c>
      <c r="L85" s="24">
        <f t="shared" si="2"/>
        <v>20</v>
      </c>
      <c r="M85" s="25" t="str">
        <f t="shared" si="3"/>
        <v>OK</v>
      </c>
      <c r="N85" s="107">
        <v>12</v>
      </c>
      <c r="O85" s="107"/>
      <c r="P85" s="107"/>
      <c r="Q85" s="107"/>
      <c r="R85" s="107"/>
      <c r="S85" s="74"/>
      <c r="T85" s="74">
        <v>20</v>
      </c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5"/>
      <c r="AI85" s="75"/>
      <c r="AJ85" s="75"/>
      <c r="AK85" s="75"/>
    </row>
    <row r="86" spans="1:37" ht="39.950000000000003" customHeight="1" x14ac:dyDescent="0.25">
      <c r="A86" s="128"/>
      <c r="B86" s="122"/>
      <c r="C86" s="47">
        <v>83</v>
      </c>
      <c r="D86" s="48" t="s">
        <v>318</v>
      </c>
      <c r="E86" s="47" t="s">
        <v>131</v>
      </c>
      <c r="F86" s="47" t="s">
        <v>482</v>
      </c>
      <c r="G86" s="49" t="s">
        <v>483</v>
      </c>
      <c r="H86" s="47" t="s">
        <v>25</v>
      </c>
      <c r="I86" s="50" t="s">
        <v>27</v>
      </c>
      <c r="J86" s="88">
        <v>7.88</v>
      </c>
      <c r="K86" s="35">
        <v>37</v>
      </c>
      <c r="L86" s="24">
        <f t="shared" si="2"/>
        <v>25</v>
      </c>
      <c r="M86" s="25" t="str">
        <f t="shared" si="3"/>
        <v>OK</v>
      </c>
      <c r="N86" s="107">
        <v>12</v>
      </c>
      <c r="O86" s="107"/>
      <c r="P86" s="107"/>
      <c r="Q86" s="107"/>
      <c r="R86" s="107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5"/>
      <c r="AI86" s="75"/>
      <c r="AJ86" s="75"/>
      <c r="AK86" s="75"/>
    </row>
    <row r="87" spans="1:37" ht="39.950000000000003" customHeight="1" x14ac:dyDescent="0.25">
      <c r="A87" s="109">
        <v>8</v>
      </c>
      <c r="B87" s="112" t="s">
        <v>484</v>
      </c>
      <c r="C87" s="51">
        <v>84</v>
      </c>
      <c r="D87" s="52" t="s">
        <v>318</v>
      </c>
      <c r="E87" s="51" t="s">
        <v>142</v>
      </c>
      <c r="F87" s="51" t="s">
        <v>485</v>
      </c>
      <c r="G87" s="53" t="s">
        <v>341</v>
      </c>
      <c r="H87" s="51" t="s">
        <v>25</v>
      </c>
      <c r="I87" s="54" t="s">
        <v>27</v>
      </c>
      <c r="J87" s="89">
        <v>30</v>
      </c>
      <c r="K87" s="35">
        <v>21</v>
      </c>
      <c r="L87" s="24">
        <f t="shared" si="2"/>
        <v>11</v>
      </c>
      <c r="M87" s="25" t="str">
        <f t="shared" si="3"/>
        <v>OK</v>
      </c>
      <c r="N87" s="107"/>
      <c r="O87" s="107"/>
      <c r="P87" s="107"/>
      <c r="Q87" s="107"/>
      <c r="R87" s="107"/>
      <c r="S87" s="74"/>
      <c r="T87" s="74"/>
      <c r="U87" s="74"/>
      <c r="V87" s="74">
        <v>10</v>
      </c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5"/>
      <c r="AI87" s="75"/>
      <c r="AJ87" s="75"/>
      <c r="AK87" s="75"/>
    </row>
    <row r="88" spans="1:37" ht="39.950000000000003" customHeight="1" x14ac:dyDescent="0.25">
      <c r="A88" s="110"/>
      <c r="B88" s="113"/>
      <c r="C88" s="51">
        <v>85</v>
      </c>
      <c r="D88" s="52" t="s">
        <v>318</v>
      </c>
      <c r="E88" s="51" t="s">
        <v>141</v>
      </c>
      <c r="F88" s="51" t="s">
        <v>486</v>
      </c>
      <c r="G88" s="53" t="s">
        <v>340</v>
      </c>
      <c r="H88" s="51" t="s">
        <v>25</v>
      </c>
      <c r="I88" s="54" t="s">
        <v>27</v>
      </c>
      <c r="J88" s="89">
        <v>24</v>
      </c>
      <c r="K88" s="35">
        <v>51</v>
      </c>
      <c r="L88" s="24">
        <f t="shared" si="2"/>
        <v>51</v>
      </c>
      <c r="M88" s="25" t="str">
        <f t="shared" si="3"/>
        <v>OK</v>
      </c>
      <c r="N88" s="107"/>
      <c r="O88" s="107"/>
      <c r="P88" s="107"/>
      <c r="Q88" s="107"/>
      <c r="R88" s="107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5"/>
      <c r="AI88" s="75"/>
      <c r="AJ88" s="75"/>
      <c r="AK88" s="75"/>
    </row>
    <row r="89" spans="1:37" ht="39.950000000000003" customHeight="1" x14ac:dyDescent="0.25">
      <c r="A89" s="111"/>
      <c r="B89" s="114"/>
      <c r="C89" s="51">
        <v>86</v>
      </c>
      <c r="D89" s="52" t="s">
        <v>318</v>
      </c>
      <c r="E89" s="77" t="s">
        <v>487</v>
      </c>
      <c r="F89" s="77" t="s">
        <v>488</v>
      </c>
      <c r="G89" s="53" t="s">
        <v>489</v>
      </c>
      <c r="H89" s="51" t="s">
        <v>490</v>
      </c>
      <c r="I89" s="54" t="s">
        <v>27</v>
      </c>
      <c r="J89" s="89">
        <v>313.37</v>
      </c>
      <c r="K89" s="35"/>
      <c r="L89" s="24">
        <f t="shared" si="2"/>
        <v>0</v>
      </c>
      <c r="M89" s="25" t="str">
        <f t="shared" si="3"/>
        <v>OK</v>
      </c>
      <c r="N89" s="107"/>
      <c r="O89" s="107"/>
      <c r="P89" s="107"/>
      <c r="Q89" s="107"/>
      <c r="R89" s="107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5"/>
      <c r="AI89" s="75"/>
      <c r="AJ89" s="75"/>
      <c r="AK89" s="75"/>
    </row>
    <row r="90" spans="1:37" ht="39.950000000000003" customHeight="1" x14ac:dyDescent="0.25">
      <c r="A90" s="117">
        <v>9</v>
      </c>
      <c r="B90" s="120" t="s">
        <v>484</v>
      </c>
      <c r="C90" s="47">
        <v>87</v>
      </c>
      <c r="D90" s="48" t="s">
        <v>316</v>
      </c>
      <c r="E90" s="47" t="s">
        <v>303</v>
      </c>
      <c r="F90" s="47" t="s">
        <v>491</v>
      </c>
      <c r="G90" s="49" t="s">
        <v>492</v>
      </c>
      <c r="H90" s="47" t="s">
        <v>25</v>
      </c>
      <c r="I90" s="47" t="s">
        <v>27</v>
      </c>
      <c r="J90" s="88">
        <v>0.18</v>
      </c>
      <c r="K90" s="35"/>
      <c r="L90" s="24">
        <f t="shared" si="2"/>
        <v>0</v>
      </c>
      <c r="M90" s="25" t="str">
        <f t="shared" si="3"/>
        <v>OK</v>
      </c>
      <c r="N90" s="107"/>
      <c r="O90" s="107"/>
      <c r="P90" s="107"/>
      <c r="Q90" s="107"/>
      <c r="R90" s="107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5"/>
      <c r="AI90" s="75"/>
      <c r="AJ90" s="75"/>
      <c r="AK90" s="75"/>
    </row>
    <row r="91" spans="1:37" ht="39.950000000000003" customHeight="1" x14ac:dyDescent="0.25">
      <c r="A91" s="118"/>
      <c r="B91" s="121"/>
      <c r="C91" s="47">
        <v>88</v>
      </c>
      <c r="D91" s="48" t="s">
        <v>383</v>
      </c>
      <c r="E91" s="47" t="s">
        <v>304</v>
      </c>
      <c r="F91" s="47" t="s">
        <v>493</v>
      </c>
      <c r="G91" s="49" t="s">
        <v>384</v>
      </c>
      <c r="H91" s="47" t="s">
        <v>25</v>
      </c>
      <c r="I91" s="47" t="s">
        <v>31</v>
      </c>
      <c r="J91" s="88">
        <v>23.46</v>
      </c>
      <c r="K91" s="35"/>
      <c r="L91" s="24">
        <f t="shared" si="2"/>
        <v>0</v>
      </c>
      <c r="M91" s="25" t="str">
        <f t="shared" si="3"/>
        <v>OK</v>
      </c>
      <c r="N91" s="107"/>
      <c r="O91" s="107"/>
      <c r="P91" s="107"/>
      <c r="Q91" s="107"/>
      <c r="R91" s="107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5"/>
      <c r="AI91" s="75"/>
      <c r="AJ91" s="75"/>
      <c r="AK91" s="75"/>
    </row>
    <row r="92" spans="1:37" ht="39.950000000000003" customHeight="1" x14ac:dyDescent="0.25">
      <c r="A92" s="118"/>
      <c r="B92" s="121"/>
      <c r="C92" s="47">
        <v>89</v>
      </c>
      <c r="D92" s="48" t="s">
        <v>318</v>
      </c>
      <c r="E92" s="78" t="s">
        <v>292</v>
      </c>
      <c r="F92" s="78" t="s">
        <v>494</v>
      </c>
      <c r="G92" s="49" t="s">
        <v>385</v>
      </c>
      <c r="H92" s="47" t="s">
        <v>25</v>
      </c>
      <c r="I92" s="47" t="s">
        <v>27</v>
      </c>
      <c r="J92" s="88">
        <v>0.8</v>
      </c>
      <c r="K92" s="35">
        <v>5000</v>
      </c>
      <c r="L92" s="24">
        <f t="shared" si="2"/>
        <v>5000</v>
      </c>
      <c r="M92" s="25" t="str">
        <f t="shared" si="3"/>
        <v>OK</v>
      </c>
      <c r="N92" s="107"/>
      <c r="O92" s="107"/>
      <c r="P92" s="107"/>
      <c r="Q92" s="107"/>
      <c r="R92" s="107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5"/>
      <c r="AI92" s="75"/>
      <c r="AJ92" s="75"/>
      <c r="AK92" s="75"/>
    </row>
    <row r="93" spans="1:37" ht="39.950000000000003" customHeight="1" x14ac:dyDescent="0.25">
      <c r="A93" s="118"/>
      <c r="B93" s="121"/>
      <c r="C93" s="47">
        <v>90</v>
      </c>
      <c r="D93" s="48" t="s">
        <v>318</v>
      </c>
      <c r="E93" s="78" t="s">
        <v>293</v>
      </c>
      <c r="F93" s="78" t="s">
        <v>495</v>
      </c>
      <c r="G93" s="49" t="s">
        <v>386</v>
      </c>
      <c r="H93" s="47" t="s">
        <v>25</v>
      </c>
      <c r="I93" s="47" t="s">
        <v>27</v>
      </c>
      <c r="J93" s="88">
        <v>0.5</v>
      </c>
      <c r="K93" s="35">
        <v>5000</v>
      </c>
      <c r="L93" s="24">
        <f t="shared" si="2"/>
        <v>5000</v>
      </c>
      <c r="M93" s="25" t="str">
        <f t="shared" si="3"/>
        <v>OK</v>
      </c>
      <c r="N93" s="107"/>
      <c r="O93" s="107"/>
      <c r="P93" s="107"/>
      <c r="Q93" s="107"/>
      <c r="R93" s="107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5"/>
      <c r="AI93" s="75"/>
      <c r="AJ93" s="75"/>
      <c r="AK93" s="75"/>
    </row>
    <row r="94" spans="1:37" ht="39.950000000000003" customHeight="1" x14ac:dyDescent="0.25">
      <c r="A94" s="118"/>
      <c r="B94" s="121"/>
      <c r="C94" s="47">
        <v>91</v>
      </c>
      <c r="D94" s="48" t="s">
        <v>318</v>
      </c>
      <c r="E94" s="78" t="s">
        <v>306</v>
      </c>
      <c r="F94" s="78" t="s">
        <v>496</v>
      </c>
      <c r="G94" s="49" t="s">
        <v>307</v>
      </c>
      <c r="H94" s="47" t="s">
        <v>25</v>
      </c>
      <c r="I94" s="47" t="s">
        <v>27</v>
      </c>
      <c r="J94" s="88">
        <v>2.4</v>
      </c>
      <c r="K94" s="35">
        <v>400</v>
      </c>
      <c r="L94" s="24">
        <f t="shared" si="2"/>
        <v>400</v>
      </c>
      <c r="M94" s="25" t="str">
        <f t="shared" si="3"/>
        <v>OK</v>
      </c>
      <c r="N94" s="107"/>
      <c r="O94" s="107"/>
      <c r="P94" s="107"/>
      <c r="Q94" s="107"/>
      <c r="R94" s="107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5"/>
      <c r="AI94" s="75"/>
      <c r="AJ94" s="75"/>
      <c r="AK94" s="75"/>
    </row>
    <row r="95" spans="1:37" ht="39.950000000000003" customHeight="1" x14ac:dyDescent="0.25">
      <c r="A95" s="119"/>
      <c r="B95" s="122"/>
      <c r="C95" s="47">
        <v>92</v>
      </c>
      <c r="D95" s="48" t="s">
        <v>318</v>
      </c>
      <c r="E95" s="47" t="s">
        <v>306</v>
      </c>
      <c r="F95" s="47" t="s">
        <v>496</v>
      </c>
      <c r="G95" s="67" t="s">
        <v>497</v>
      </c>
      <c r="H95" s="66" t="s">
        <v>25</v>
      </c>
      <c r="I95" s="66" t="s">
        <v>27</v>
      </c>
      <c r="J95" s="88">
        <v>2.4</v>
      </c>
      <c r="K95" s="35"/>
      <c r="L95" s="24">
        <f t="shared" si="2"/>
        <v>0</v>
      </c>
      <c r="M95" s="25" t="str">
        <f t="shared" si="3"/>
        <v>OK</v>
      </c>
      <c r="N95" s="107"/>
      <c r="O95" s="107"/>
      <c r="P95" s="107"/>
      <c r="Q95" s="107"/>
      <c r="R95" s="107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5"/>
      <c r="AI95" s="75"/>
      <c r="AJ95" s="75"/>
      <c r="AK95" s="75"/>
    </row>
    <row r="96" spans="1:37" ht="39.950000000000003" customHeight="1" x14ac:dyDescent="0.25">
      <c r="A96" s="123">
        <v>10</v>
      </c>
      <c r="B96" s="112" t="s">
        <v>498</v>
      </c>
      <c r="C96" s="51">
        <v>93</v>
      </c>
      <c r="D96" s="52" t="s">
        <v>323</v>
      </c>
      <c r="E96" s="51" t="s">
        <v>81</v>
      </c>
      <c r="F96" s="51" t="s">
        <v>580</v>
      </c>
      <c r="G96" s="53" t="s">
        <v>82</v>
      </c>
      <c r="H96" s="51" t="s">
        <v>25</v>
      </c>
      <c r="I96" s="54" t="s">
        <v>27</v>
      </c>
      <c r="J96" s="89">
        <v>15.81</v>
      </c>
      <c r="K96" s="35">
        <v>11</v>
      </c>
      <c r="L96" s="24">
        <f t="shared" si="2"/>
        <v>0</v>
      </c>
      <c r="M96" s="25" t="str">
        <f t="shared" si="3"/>
        <v>OK</v>
      </c>
      <c r="N96" s="107"/>
      <c r="O96" s="107"/>
      <c r="P96" s="107">
        <v>11</v>
      </c>
      <c r="Q96" s="107"/>
      <c r="R96" s="107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5"/>
      <c r="AI96" s="75"/>
      <c r="AJ96" s="75"/>
      <c r="AK96" s="75"/>
    </row>
    <row r="97" spans="1:37" ht="39.950000000000003" customHeight="1" x14ac:dyDescent="0.25">
      <c r="A97" s="124"/>
      <c r="B97" s="113"/>
      <c r="C97" s="51">
        <v>94</v>
      </c>
      <c r="D97" s="52" t="s">
        <v>318</v>
      </c>
      <c r="E97" s="51" t="s">
        <v>123</v>
      </c>
      <c r="F97" s="51" t="s">
        <v>581</v>
      </c>
      <c r="G97" s="55" t="s">
        <v>335</v>
      </c>
      <c r="H97" s="51" t="s">
        <v>25</v>
      </c>
      <c r="I97" s="54" t="s">
        <v>27</v>
      </c>
      <c r="J97" s="89">
        <v>2.16</v>
      </c>
      <c r="K97" s="35">
        <v>30</v>
      </c>
      <c r="L97" s="24">
        <f t="shared" si="2"/>
        <v>0</v>
      </c>
      <c r="M97" s="25" t="str">
        <f t="shared" si="3"/>
        <v>OK</v>
      </c>
      <c r="N97" s="107"/>
      <c r="O97" s="107"/>
      <c r="P97" s="107"/>
      <c r="Q97" s="107"/>
      <c r="R97" s="107"/>
      <c r="S97" s="74"/>
      <c r="T97" s="74"/>
      <c r="U97" s="74"/>
      <c r="V97" s="74"/>
      <c r="W97" s="74">
        <v>30</v>
      </c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5"/>
      <c r="AI97" s="75"/>
      <c r="AJ97" s="75"/>
      <c r="AK97" s="75"/>
    </row>
    <row r="98" spans="1:37" ht="39.950000000000003" customHeight="1" x14ac:dyDescent="0.25">
      <c r="A98" s="124"/>
      <c r="B98" s="113"/>
      <c r="C98" s="51">
        <v>95</v>
      </c>
      <c r="D98" s="52" t="s">
        <v>318</v>
      </c>
      <c r="E98" s="51" t="s">
        <v>65</v>
      </c>
      <c r="F98" s="51" t="s">
        <v>582</v>
      </c>
      <c r="G98" s="53" t="s">
        <v>66</v>
      </c>
      <c r="H98" s="51" t="s">
        <v>25</v>
      </c>
      <c r="I98" s="54" t="s">
        <v>27</v>
      </c>
      <c r="J98" s="89">
        <v>1.45</v>
      </c>
      <c r="K98" s="35">
        <v>120</v>
      </c>
      <c r="L98" s="24">
        <f t="shared" si="2"/>
        <v>60</v>
      </c>
      <c r="M98" s="25" t="str">
        <f t="shared" si="3"/>
        <v>OK</v>
      </c>
      <c r="N98" s="107"/>
      <c r="O98" s="107"/>
      <c r="P98" s="107"/>
      <c r="Q98" s="107"/>
      <c r="R98" s="107"/>
      <c r="S98" s="74"/>
      <c r="T98" s="74"/>
      <c r="U98" s="74"/>
      <c r="V98" s="74"/>
      <c r="W98" s="74">
        <v>60</v>
      </c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5"/>
      <c r="AI98" s="75"/>
      <c r="AJ98" s="75"/>
      <c r="AK98" s="75"/>
    </row>
    <row r="99" spans="1:37" ht="39.950000000000003" customHeight="1" x14ac:dyDescent="0.25">
      <c r="A99" s="124"/>
      <c r="B99" s="113"/>
      <c r="C99" s="51">
        <v>96</v>
      </c>
      <c r="D99" s="52" t="s">
        <v>318</v>
      </c>
      <c r="E99" s="51" t="s">
        <v>62</v>
      </c>
      <c r="F99" s="51" t="s">
        <v>412</v>
      </c>
      <c r="G99" s="53" t="s">
        <v>63</v>
      </c>
      <c r="H99" s="51" t="s">
        <v>25</v>
      </c>
      <c r="I99" s="54" t="s">
        <v>27</v>
      </c>
      <c r="J99" s="89">
        <v>1.5</v>
      </c>
      <c r="K99" s="35">
        <v>50</v>
      </c>
      <c r="L99" s="24">
        <f t="shared" si="2"/>
        <v>50</v>
      </c>
      <c r="M99" s="25" t="str">
        <f t="shared" si="3"/>
        <v>OK</v>
      </c>
      <c r="N99" s="107"/>
      <c r="O99" s="107"/>
      <c r="P99" s="107"/>
      <c r="Q99" s="107"/>
      <c r="R99" s="107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5"/>
      <c r="AI99" s="75"/>
      <c r="AJ99" s="75"/>
      <c r="AK99" s="75"/>
    </row>
    <row r="100" spans="1:37" ht="39.950000000000003" customHeight="1" x14ac:dyDescent="0.25">
      <c r="A100" s="124"/>
      <c r="B100" s="113"/>
      <c r="C100" s="51">
        <v>97</v>
      </c>
      <c r="D100" s="52" t="s">
        <v>318</v>
      </c>
      <c r="E100" s="51" t="s">
        <v>196</v>
      </c>
      <c r="F100" s="51" t="s">
        <v>583</v>
      </c>
      <c r="G100" s="53" t="s">
        <v>348</v>
      </c>
      <c r="H100" s="51" t="s">
        <v>34</v>
      </c>
      <c r="I100" s="54" t="s">
        <v>27</v>
      </c>
      <c r="J100" s="89">
        <v>0.71</v>
      </c>
      <c r="K100" s="35">
        <v>50</v>
      </c>
      <c r="L100" s="24">
        <f t="shared" si="2"/>
        <v>0</v>
      </c>
      <c r="M100" s="25" t="str">
        <f t="shared" si="3"/>
        <v>OK</v>
      </c>
      <c r="N100" s="107"/>
      <c r="O100" s="107"/>
      <c r="P100" s="107">
        <v>50</v>
      </c>
      <c r="Q100" s="107"/>
      <c r="R100" s="107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5"/>
      <c r="AI100" s="75"/>
      <c r="AJ100" s="75"/>
      <c r="AK100" s="75"/>
    </row>
    <row r="101" spans="1:37" ht="39.950000000000003" customHeight="1" x14ac:dyDescent="0.25">
      <c r="A101" s="124"/>
      <c r="B101" s="113"/>
      <c r="C101" s="51">
        <v>98</v>
      </c>
      <c r="D101" s="52" t="s">
        <v>318</v>
      </c>
      <c r="E101" s="51" t="s">
        <v>186</v>
      </c>
      <c r="F101" s="51" t="s">
        <v>584</v>
      </c>
      <c r="G101" s="55" t="s">
        <v>187</v>
      </c>
      <c r="H101" s="51" t="s">
        <v>34</v>
      </c>
      <c r="I101" s="54" t="s">
        <v>27</v>
      </c>
      <c r="J101" s="89">
        <v>5.9</v>
      </c>
      <c r="K101" s="35">
        <v>154</v>
      </c>
      <c r="L101" s="24">
        <f t="shared" si="2"/>
        <v>44</v>
      </c>
      <c r="M101" s="25" t="str">
        <f t="shared" si="3"/>
        <v>OK</v>
      </c>
      <c r="N101" s="107"/>
      <c r="O101" s="107"/>
      <c r="P101" s="107">
        <v>50</v>
      </c>
      <c r="Q101" s="107"/>
      <c r="R101" s="107"/>
      <c r="S101" s="74"/>
      <c r="T101" s="74"/>
      <c r="U101" s="74"/>
      <c r="V101" s="74"/>
      <c r="W101" s="74">
        <v>60</v>
      </c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5"/>
      <c r="AI101" s="75"/>
      <c r="AJ101" s="75"/>
      <c r="AK101" s="75"/>
    </row>
    <row r="102" spans="1:37" ht="39.950000000000003" customHeight="1" x14ac:dyDescent="0.25">
      <c r="A102" s="124"/>
      <c r="B102" s="113"/>
      <c r="C102" s="51">
        <v>99</v>
      </c>
      <c r="D102" s="52" t="s">
        <v>318</v>
      </c>
      <c r="E102" s="51" t="s">
        <v>190</v>
      </c>
      <c r="F102" s="51" t="s">
        <v>584</v>
      </c>
      <c r="G102" s="53" t="s">
        <v>191</v>
      </c>
      <c r="H102" s="51" t="s">
        <v>25</v>
      </c>
      <c r="I102" s="54" t="s">
        <v>27</v>
      </c>
      <c r="J102" s="89">
        <v>3.2</v>
      </c>
      <c r="K102" s="35">
        <v>154</v>
      </c>
      <c r="L102" s="24">
        <f t="shared" si="2"/>
        <v>0</v>
      </c>
      <c r="M102" s="25" t="str">
        <f t="shared" si="3"/>
        <v>OK</v>
      </c>
      <c r="N102" s="107"/>
      <c r="O102" s="107"/>
      <c r="P102" s="107">
        <v>100</v>
      </c>
      <c r="Q102" s="107"/>
      <c r="R102" s="107"/>
      <c r="S102" s="74"/>
      <c r="T102" s="74"/>
      <c r="U102" s="74"/>
      <c r="V102" s="74"/>
      <c r="W102" s="74">
        <v>54</v>
      </c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5"/>
      <c r="AI102" s="75"/>
      <c r="AJ102" s="75"/>
      <c r="AK102" s="75"/>
    </row>
    <row r="103" spans="1:37" ht="39.950000000000003" customHeight="1" x14ac:dyDescent="0.25">
      <c r="A103" s="124"/>
      <c r="B103" s="113"/>
      <c r="C103" s="51">
        <v>100</v>
      </c>
      <c r="D103" s="52" t="s">
        <v>318</v>
      </c>
      <c r="E103" s="51" t="s">
        <v>188</v>
      </c>
      <c r="F103" s="51" t="s">
        <v>583</v>
      </c>
      <c r="G103" s="55" t="s">
        <v>189</v>
      </c>
      <c r="H103" s="51" t="s">
        <v>34</v>
      </c>
      <c r="I103" s="54" t="s">
        <v>27</v>
      </c>
      <c r="J103" s="89">
        <v>0.95</v>
      </c>
      <c r="K103" s="40">
        <v>154</v>
      </c>
      <c r="L103" s="24">
        <f t="shared" si="2"/>
        <v>0</v>
      </c>
      <c r="M103" s="25" t="str">
        <f t="shared" si="3"/>
        <v>OK</v>
      </c>
      <c r="N103" s="107"/>
      <c r="O103" s="107"/>
      <c r="P103" s="107"/>
      <c r="Q103" s="107"/>
      <c r="R103" s="107"/>
      <c r="S103" s="74"/>
      <c r="T103" s="74"/>
      <c r="U103" s="74"/>
      <c r="V103" s="74"/>
      <c r="W103" s="74">
        <v>154</v>
      </c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5"/>
      <c r="AI103" s="75"/>
      <c r="AJ103" s="75"/>
      <c r="AK103" s="75"/>
    </row>
    <row r="104" spans="1:37" ht="39.950000000000003" customHeight="1" x14ac:dyDescent="0.25">
      <c r="A104" s="124"/>
      <c r="B104" s="113"/>
      <c r="C104" s="51">
        <v>101</v>
      </c>
      <c r="D104" s="52" t="s">
        <v>318</v>
      </c>
      <c r="E104" s="51" t="s">
        <v>201</v>
      </c>
      <c r="F104" s="51" t="s">
        <v>585</v>
      </c>
      <c r="G104" s="53" t="s">
        <v>504</v>
      </c>
      <c r="H104" s="51" t="s">
        <v>34</v>
      </c>
      <c r="I104" s="54" t="s">
        <v>27</v>
      </c>
      <c r="J104" s="89">
        <v>52.65</v>
      </c>
      <c r="K104" s="40">
        <v>10</v>
      </c>
      <c r="L104" s="24">
        <f t="shared" si="2"/>
        <v>10</v>
      </c>
      <c r="M104" s="25" t="str">
        <f t="shared" si="3"/>
        <v>OK</v>
      </c>
      <c r="N104" s="107"/>
      <c r="O104" s="107"/>
      <c r="P104" s="107"/>
      <c r="Q104" s="107"/>
      <c r="R104" s="107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5"/>
      <c r="AI104" s="75"/>
      <c r="AJ104" s="75"/>
      <c r="AK104" s="75"/>
    </row>
    <row r="105" spans="1:37" ht="39.950000000000003" customHeight="1" x14ac:dyDescent="0.25">
      <c r="A105" s="124"/>
      <c r="B105" s="113"/>
      <c r="C105" s="51">
        <v>102</v>
      </c>
      <c r="D105" s="52" t="s">
        <v>318</v>
      </c>
      <c r="E105" s="51" t="s">
        <v>350</v>
      </c>
      <c r="F105" s="51" t="s">
        <v>583</v>
      </c>
      <c r="G105" s="53" t="s">
        <v>351</v>
      </c>
      <c r="H105" s="51" t="s">
        <v>34</v>
      </c>
      <c r="I105" s="54" t="s">
        <v>27</v>
      </c>
      <c r="J105" s="89">
        <v>0.7</v>
      </c>
      <c r="K105" s="40">
        <v>50</v>
      </c>
      <c r="L105" s="24">
        <f t="shared" si="2"/>
        <v>0</v>
      </c>
      <c r="M105" s="25" t="str">
        <f t="shared" si="3"/>
        <v>OK</v>
      </c>
      <c r="N105" s="107"/>
      <c r="O105" s="107"/>
      <c r="P105" s="107">
        <v>50</v>
      </c>
      <c r="Q105" s="107"/>
      <c r="R105" s="107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5"/>
      <c r="AI105" s="75"/>
      <c r="AJ105" s="75"/>
      <c r="AK105" s="75"/>
    </row>
    <row r="106" spans="1:37" ht="39.950000000000003" customHeight="1" x14ac:dyDescent="0.25">
      <c r="A106" s="124"/>
      <c r="B106" s="113"/>
      <c r="C106" s="51">
        <v>103</v>
      </c>
      <c r="D106" s="52" t="s">
        <v>318</v>
      </c>
      <c r="E106" s="51" t="s">
        <v>197</v>
      </c>
      <c r="F106" s="51" t="s">
        <v>583</v>
      </c>
      <c r="G106" s="53" t="s">
        <v>349</v>
      </c>
      <c r="H106" s="51" t="s">
        <v>34</v>
      </c>
      <c r="I106" s="54" t="s">
        <v>27</v>
      </c>
      <c r="J106" s="89">
        <v>0.71</v>
      </c>
      <c r="K106" s="40">
        <v>50</v>
      </c>
      <c r="L106" s="24">
        <f t="shared" si="2"/>
        <v>0</v>
      </c>
      <c r="M106" s="25" t="str">
        <f t="shared" si="3"/>
        <v>OK</v>
      </c>
      <c r="N106" s="107"/>
      <c r="O106" s="107"/>
      <c r="P106" s="107">
        <v>50</v>
      </c>
      <c r="Q106" s="107"/>
      <c r="R106" s="107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5"/>
      <c r="AI106" s="75"/>
      <c r="AJ106" s="75"/>
      <c r="AK106" s="75"/>
    </row>
    <row r="107" spans="1:37" ht="39.950000000000003" customHeight="1" x14ac:dyDescent="0.25">
      <c r="A107" s="124"/>
      <c r="B107" s="113"/>
      <c r="C107" s="51">
        <v>104</v>
      </c>
      <c r="D107" s="52" t="s">
        <v>318</v>
      </c>
      <c r="E107" s="51" t="s">
        <v>505</v>
      </c>
      <c r="F107" s="51" t="s">
        <v>502</v>
      </c>
      <c r="G107" s="53" t="s">
        <v>198</v>
      </c>
      <c r="H107" s="51" t="s">
        <v>34</v>
      </c>
      <c r="I107" s="54" t="s">
        <v>27</v>
      </c>
      <c r="J107" s="89">
        <v>12.85</v>
      </c>
      <c r="K107" s="40">
        <v>20</v>
      </c>
      <c r="L107" s="24">
        <f t="shared" si="2"/>
        <v>20</v>
      </c>
      <c r="M107" s="25" t="str">
        <f t="shared" si="3"/>
        <v>OK</v>
      </c>
      <c r="N107" s="107"/>
      <c r="O107" s="107"/>
      <c r="P107" s="107"/>
      <c r="Q107" s="107"/>
      <c r="R107" s="107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5"/>
      <c r="AI107" s="75"/>
      <c r="AJ107" s="75"/>
      <c r="AK107" s="75"/>
    </row>
    <row r="108" spans="1:37" ht="39.950000000000003" customHeight="1" x14ac:dyDescent="0.25">
      <c r="A108" s="125"/>
      <c r="B108" s="114"/>
      <c r="C108" s="51">
        <v>105</v>
      </c>
      <c r="D108" s="52" t="s">
        <v>318</v>
      </c>
      <c r="E108" s="51" t="s">
        <v>199</v>
      </c>
      <c r="F108" s="51" t="s">
        <v>584</v>
      </c>
      <c r="G108" s="53" t="s">
        <v>200</v>
      </c>
      <c r="H108" s="51" t="s">
        <v>25</v>
      </c>
      <c r="I108" s="54" t="s">
        <v>27</v>
      </c>
      <c r="J108" s="89">
        <v>7.78</v>
      </c>
      <c r="K108" s="40">
        <v>50</v>
      </c>
      <c r="L108" s="24">
        <f t="shared" si="2"/>
        <v>30</v>
      </c>
      <c r="M108" s="25" t="str">
        <f t="shared" si="3"/>
        <v>OK</v>
      </c>
      <c r="N108" s="107"/>
      <c r="O108" s="107"/>
      <c r="P108" s="107">
        <v>20</v>
      </c>
      <c r="Q108" s="107"/>
      <c r="R108" s="107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5"/>
      <c r="AI108" s="75"/>
      <c r="AJ108" s="75"/>
      <c r="AK108" s="75"/>
    </row>
    <row r="109" spans="1:37" ht="39.950000000000003" customHeight="1" x14ac:dyDescent="0.25">
      <c r="A109" s="126">
        <v>11</v>
      </c>
      <c r="B109" s="120" t="s">
        <v>410</v>
      </c>
      <c r="C109" s="47">
        <v>106</v>
      </c>
      <c r="D109" s="48" t="s">
        <v>318</v>
      </c>
      <c r="E109" s="47" t="s">
        <v>216</v>
      </c>
      <c r="F109" s="47" t="s">
        <v>507</v>
      </c>
      <c r="G109" s="49" t="s">
        <v>217</v>
      </c>
      <c r="H109" s="47" t="s">
        <v>25</v>
      </c>
      <c r="I109" s="50" t="s">
        <v>27</v>
      </c>
      <c r="J109" s="88">
        <v>46.76</v>
      </c>
      <c r="K109" s="35">
        <v>6</v>
      </c>
      <c r="L109" s="24">
        <f t="shared" si="2"/>
        <v>0</v>
      </c>
      <c r="M109" s="25" t="str">
        <f t="shared" si="3"/>
        <v>OK</v>
      </c>
      <c r="N109" s="107">
        <v>6</v>
      </c>
      <c r="O109" s="107"/>
      <c r="P109" s="107"/>
      <c r="Q109" s="107"/>
      <c r="R109" s="107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5"/>
      <c r="AI109" s="75"/>
      <c r="AJ109" s="75"/>
      <c r="AK109" s="75"/>
    </row>
    <row r="110" spans="1:37" ht="39.950000000000003" customHeight="1" x14ac:dyDescent="0.25">
      <c r="A110" s="127"/>
      <c r="B110" s="121"/>
      <c r="C110" s="47">
        <v>107</v>
      </c>
      <c r="D110" s="48" t="s">
        <v>318</v>
      </c>
      <c r="E110" s="47" t="s">
        <v>212</v>
      </c>
      <c r="F110" s="47" t="s">
        <v>455</v>
      </c>
      <c r="G110" s="56" t="s">
        <v>358</v>
      </c>
      <c r="H110" s="47" t="s">
        <v>25</v>
      </c>
      <c r="I110" s="50" t="s">
        <v>27</v>
      </c>
      <c r="J110" s="88">
        <v>33.42</v>
      </c>
      <c r="K110" s="35">
        <v>40</v>
      </c>
      <c r="L110" s="24">
        <f t="shared" si="2"/>
        <v>18</v>
      </c>
      <c r="M110" s="25" t="str">
        <f t="shared" si="3"/>
        <v>OK</v>
      </c>
      <c r="N110" s="107">
        <v>10</v>
      </c>
      <c r="O110" s="107"/>
      <c r="P110" s="107"/>
      <c r="Q110" s="107"/>
      <c r="R110" s="107"/>
      <c r="S110" s="74"/>
      <c r="T110" s="74">
        <v>12</v>
      </c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5"/>
      <c r="AI110" s="75"/>
      <c r="AJ110" s="75"/>
      <c r="AK110" s="75"/>
    </row>
    <row r="111" spans="1:37" ht="39.950000000000003" customHeight="1" x14ac:dyDescent="0.25">
      <c r="A111" s="128"/>
      <c r="B111" s="122"/>
      <c r="C111" s="47">
        <v>108</v>
      </c>
      <c r="D111" s="48" t="s">
        <v>318</v>
      </c>
      <c r="E111" s="47" t="s">
        <v>215</v>
      </c>
      <c r="F111" s="47" t="s">
        <v>416</v>
      </c>
      <c r="G111" s="56" t="s">
        <v>508</v>
      </c>
      <c r="H111" s="47" t="s">
        <v>25</v>
      </c>
      <c r="I111" s="50" t="s">
        <v>27</v>
      </c>
      <c r="J111" s="88">
        <v>8.2100000000000009</v>
      </c>
      <c r="K111" s="40">
        <v>60</v>
      </c>
      <c r="L111" s="24">
        <f t="shared" si="2"/>
        <v>30</v>
      </c>
      <c r="M111" s="25" t="str">
        <f t="shared" si="3"/>
        <v>OK</v>
      </c>
      <c r="N111" s="107">
        <v>30</v>
      </c>
      <c r="O111" s="107"/>
      <c r="P111" s="107"/>
      <c r="Q111" s="107"/>
      <c r="R111" s="107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5"/>
      <c r="AI111" s="75"/>
      <c r="AJ111" s="75"/>
      <c r="AK111" s="75"/>
    </row>
    <row r="112" spans="1:37" ht="39.950000000000003" customHeight="1" x14ac:dyDescent="0.25">
      <c r="A112" s="109">
        <v>12</v>
      </c>
      <c r="B112" s="112" t="s">
        <v>410</v>
      </c>
      <c r="C112" s="51">
        <v>109</v>
      </c>
      <c r="D112" s="52" t="s">
        <v>317</v>
      </c>
      <c r="E112" s="51" t="s">
        <v>207</v>
      </c>
      <c r="F112" s="51" t="s">
        <v>478</v>
      </c>
      <c r="G112" s="63" t="s">
        <v>354</v>
      </c>
      <c r="H112" s="51" t="s">
        <v>28</v>
      </c>
      <c r="I112" s="54" t="s">
        <v>27</v>
      </c>
      <c r="J112" s="89">
        <v>1.1000000000000001</v>
      </c>
      <c r="K112" s="40">
        <v>10</v>
      </c>
      <c r="L112" s="24">
        <f t="shared" si="2"/>
        <v>10</v>
      </c>
      <c r="M112" s="25" t="str">
        <f t="shared" si="3"/>
        <v>OK</v>
      </c>
      <c r="N112" s="107"/>
      <c r="O112" s="107"/>
      <c r="P112" s="107"/>
      <c r="Q112" s="107"/>
      <c r="R112" s="107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5"/>
      <c r="AI112" s="75"/>
      <c r="AJ112" s="75"/>
      <c r="AK112" s="75"/>
    </row>
    <row r="113" spans="1:37" ht="39.950000000000003" customHeight="1" x14ac:dyDescent="0.25">
      <c r="A113" s="110"/>
      <c r="B113" s="113"/>
      <c r="C113" s="51">
        <v>110</v>
      </c>
      <c r="D113" s="52" t="s">
        <v>317</v>
      </c>
      <c r="E113" s="51" t="s">
        <v>209</v>
      </c>
      <c r="F113" s="51" t="s">
        <v>509</v>
      </c>
      <c r="G113" s="63" t="s">
        <v>356</v>
      </c>
      <c r="H113" s="51" t="s">
        <v>28</v>
      </c>
      <c r="I113" s="54" t="s">
        <v>27</v>
      </c>
      <c r="J113" s="89">
        <v>2</v>
      </c>
      <c r="K113" s="35">
        <v>514</v>
      </c>
      <c r="L113" s="24">
        <f t="shared" si="2"/>
        <v>214</v>
      </c>
      <c r="M113" s="25" t="str">
        <f t="shared" si="3"/>
        <v>OK</v>
      </c>
      <c r="N113" s="107">
        <v>300</v>
      </c>
      <c r="O113" s="107"/>
      <c r="P113" s="107"/>
      <c r="Q113" s="107"/>
      <c r="R113" s="107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5"/>
      <c r="AI113" s="75"/>
      <c r="AJ113" s="75"/>
      <c r="AK113" s="75"/>
    </row>
    <row r="114" spans="1:37" ht="39.950000000000003" customHeight="1" x14ac:dyDescent="0.25">
      <c r="A114" s="110"/>
      <c r="B114" s="113"/>
      <c r="C114" s="51">
        <v>111</v>
      </c>
      <c r="D114" s="52" t="s">
        <v>317</v>
      </c>
      <c r="E114" s="51" t="s">
        <v>208</v>
      </c>
      <c r="F114" s="51" t="s">
        <v>509</v>
      </c>
      <c r="G114" s="63" t="s">
        <v>355</v>
      </c>
      <c r="H114" s="51" t="s">
        <v>28</v>
      </c>
      <c r="I114" s="54" t="s">
        <v>27</v>
      </c>
      <c r="J114" s="89">
        <v>2.5</v>
      </c>
      <c r="K114" s="35">
        <v>274</v>
      </c>
      <c r="L114" s="24">
        <f t="shared" si="2"/>
        <v>214</v>
      </c>
      <c r="M114" s="25" t="str">
        <f t="shared" si="3"/>
        <v>OK</v>
      </c>
      <c r="N114" s="107">
        <v>60</v>
      </c>
      <c r="O114" s="107"/>
      <c r="P114" s="107"/>
      <c r="Q114" s="107"/>
      <c r="R114" s="107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5"/>
      <c r="AI114" s="75"/>
      <c r="AJ114" s="75"/>
      <c r="AK114" s="75"/>
    </row>
    <row r="115" spans="1:37" ht="39.950000000000003" customHeight="1" x14ac:dyDescent="0.25">
      <c r="A115" s="110"/>
      <c r="B115" s="113"/>
      <c r="C115" s="51">
        <v>112</v>
      </c>
      <c r="D115" s="52" t="s">
        <v>318</v>
      </c>
      <c r="E115" s="51" t="s">
        <v>202</v>
      </c>
      <c r="F115" s="51" t="s">
        <v>445</v>
      </c>
      <c r="G115" s="55" t="s">
        <v>352</v>
      </c>
      <c r="H115" s="51" t="s">
        <v>30</v>
      </c>
      <c r="I115" s="54" t="s">
        <v>27</v>
      </c>
      <c r="J115" s="89">
        <v>0.5</v>
      </c>
      <c r="K115" s="35">
        <v>80</v>
      </c>
      <c r="L115" s="24">
        <f t="shared" si="2"/>
        <v>80</v>
      </c>
      <c r="M115" s="25" t="str">
        <f t="shared" si="3"/>
        <v>OK</v>
      </c>
      <c r="N115" s="107"/>
      <c r="O115" s="107"/>
      <c r="P115" s="107"/>
      <c r="Q115" s="107"/>
      <c r="R115" s="107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5"/>
      <c r="AI115" s="75"/>
      <c r="AJ115" s="75"/>
      <c r="AK115" s="75"/>
    </row>
    <row r="116" spans="1:37" ht="39.950000000000003" customHeight="1" x14ac:dyDescent="0.25">
      <c r="A116" s="110"/>
      <c r="B116" s="113"/>
      <c r="C116" s="51">
        <v>113</v>
      </c>
      <c r="D116" s="52" t="s">
        <v>318</v>
      </c>
      <c r="E116" s="51" t="s">
        <v>203</v>
      </c>
      <c r="F116" s="51" t="s">
        <v>445</v>
      </c>
      <c r="G116" s="55" t="s">
        <v>353</v>
      </c>
      <c r="H116" s="51" t="s">
        <v>30</v>
      </c>
      <c r="I116" s="54" t="s">
        <v>27</v>
      </c>
      <c r="J116" s="89">
        <v>0.5</v>
      </c>
      <c r="K116" s="35">
        <v>80</v>
      </c>
      <c r="L116" s="24">
        <f t="shared" si="2"/>
        <v>80</v>
      </c>
      <c r="M116" s="25" t="str">
        <f t="shared" si="3"/>
        <v>OK</v>
      </c>
      <c r="N116" s="107"/>
      <c r="O116" s="107"/>
      <c r="P116" s="107"/>
      <c r="Q116" s="107"/>
      <c r="R116" s="107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5"/>
      <c r="AI116" s="75"/>
      <c r="AJ116" s="75"/>
      <c r="AK116" s="75"/>
    </row>
    <row r="117" spans="1:37" ht="39.950000000000003" customHeight="1" x14ac:dyDescent="0.25">
      <c r="A117" s="110"/>
      <c r="B117" s="113"/>
      <c r="C117" s="51">
        <v>114</v>
      </c>
      <c r="D117" s="52" t="s">
        <v>318</v>
      </c>
      <c r="E117" s="51" t="s">
        <v>222</v>
      </c>
      <c r="F117" s="51" t="s">
        <v>510</v>
      </c>
      <c r="G117" s="55" t="s">
        <v>363</v>
      </c>
      <c r="H117" s="51" t="s">
        <v>28</v>
      </c>
      <c r="I117" s="54" t="s">
        <v>27</v>
      </c>
      <c r="J117" s="89">
        <v>10</v>
      </c>
      <c r="K117" s="35">
        <v>30</v>
      </c>
      <c r="L117" s="24">
        <f t="shared" si="2"/>
        <v>30</v>
      </c>
      <c r="M117" s="25" t="str">
        <f t="shared" si="3"/>
        <v>OK</v>
      </c>
      <c r="N117" s="107"/>
      <c r="O117" s="107"/>
      <c r="P117" s="107"/>
      <c r="Q117" s="107"/>
      <c r="R117" s="107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5"/>
      <c r="AI117" s="75"/>
      <c r="AJ117" s="75"/>
      <c r="AK117" s="75"/>
    </row>
    <row r="118" spans="1:37" ht="39.950000000000003" customHeight="1" x14ac:dyDescent="0.25">
      <c r="A118" s="110"/>
      <c r="B118" s="113"/>
      <c r="C118" s="51">
        <v>115</v>
      </c>
      <c r="D118" s="52" t="s">
        <v>318</v>
      </c>
      <c r="E118" s="51" t="s">
        <v>221</v>
      </c>
      <c r="F118" s="51" t="s">
        <v>510</v>
      </c>
      <c r="G118" s="55" t="s">
        <v>362</v>
      </c>
      <c r="H118" s="51" t="s">
        <v>37</v>
      </c>
      <c r="I118" s="54" t="s">
        <v>27</v>
      </c>
      <c r="J118" s="89">
        <v>7.2</v>
      </c>
      <c r="K118" s="35">
        <v>60</v>
      </c>
      <c r="L118" s="24">
        <f t="shared" si="2"/>
        <v>60</v>
      </c>
      <c r="M118" s="25" t="str">
        <f t="shared" si="3"/>
        <v>OK</v>
      </c>
      <c r="N118" s="107"/>
      <c r="O118" s="107"/>
      <c r="P118" s="107"/>
      <c r="Q118" s="107"/>
      <c r="R118" s="107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5"/>
      <c r="AI118" s="75"/>
      <c r="AJ118" s="75"/>
      <c r="AK118" s="75"/>
    </row>
    <row r="119" spans="1:37" ht="39.950000000000003" customHeight="1" x14ac:dyDescent="0.25">
      <c r="A119" s="110"/>
      <c r="B119" s="113"/>
      <c r="C119" s="51">
        <v>116</v>
      </c>
      <c r="D119" s="52" t="s">
        <v>318</v>
      </c>
      <c r="E119" s="51" t="s">
        <v>219</v>
      </c>
      <c r="F119" s="51" t="s">
        <v>412</v>
      </c>
      <c r="G119" s="53" t="s">
        <v>360</v>
      </c>
      <c r="H119" s="51" t="s">
        <v>28</v>
      </c>
      <c r="I119" s="54" t="s">
        <v>27</v>
      </c>
      <c r="J119" s="89">
        <v>10.27</v>
      </c>
      <c r="K119" s="40">
        <v>5</v>
      </c>
      <c r="L119" s="24">
        <f t="shared" si="2"/>
        <v>5</v>
      </c>
      <c r="M119" s="25" t="str">
        <f t="shared" si="3"/>
        <v>OK</v>
      </c>
      <c r="N119" s="107"/>
      <c r="O119" s="107"/>
      <c r="P119" s="107"/>
      <c r="Q119" s="107"/>
      <c r="R119" s="107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5"/>
      <c r="AI119" s="75"/>
      <c r="AJ119" s="75"/>
      <c r="AK119" s="75"/>
    </row>
    <row r="120" spans="1:37" ht="39.950000000000003" customHeight="1" x14ac:dyDescent="0.25">
      <c r="A120" s="110"/>
      <c r="B120" s="113"/>
      <c r="C120" s="51">
        <v>117</v>
      </c>
      <c r="D120" s="52" t="s">
        <v>318</v>
      </c>
      <c r="E120" s="51" t="s">
        <v>218</v>
      </c>
      <c r="F120" s="51" t="s">
        <v>416</v>
      </c>
      <c r="G120" s="55" t="s">
        <v>359</v>
      </c>
      <c r="H120" s="51" t="s">
        <v>28</v>
      </c>
      <c r="I120" s="54" t="s">
        <v>27</v>
      </c>
      <c r="J120" s="89">
        <v>0.7</v>
      </c>
      <c r="K120" s="35">
        <v>210</v>
      </c>
      <c r="L120" s="24">
        <f t="shared" si="2"/>
        <v>0</v>
      </c>
      <c r="M120" s="25" t="str">
        <f t="shared" si="3"/>
        <v>OK</v>
      </c>
      <c r="N120" s="107">
        <v>210</v>
      </c>
      <c r="O120" s="107"/>
      <c r="P120" s="107"/>
      <c r="Q120" s="107"/>
      <c r="R120" s="107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5"/>
      <c r="AI120" s="75"/>
      <c r="AJ120" s="75"/>
      <c r="AK120" s="75"/>
    </row>
    <row r="121" spans="1:37" ht="39.950000000000003" customHeight="1" x14ac:dyDescent="0.25">
      <c r="A121" s="110"/>
      <c r="B121" s="113"/>
      <c r="C121" s="51">
        <v>118</v>
      </c>
      <c r="D121" s="52" t="s">
        <v>318</v>
      </c>
      <c r="E121" s="51" t="s">
        <v>220</v>
      </c>
      <c r="F121" s="51" t="s">
        <v>412</v>
      </c>
      <c r="G121" s="53" t="s">
        <v>361</v>
      </c>
      <c r="H121" s="51" t="s">
        <v>28</v>
      </c>
      <c r="I121" s="54" t="s">
        <v>27</v>
      </c>
      <c r="J121" s="89">
        <v>6</v>
      </c>
      <c r="K121" s="35">
        <v>5</v>
      </c>
      <c r="L121" s="24">
        <f t="shared" si="2"/>
        <v>5</v>
      </c>
      <c r="M121" s="25" t="str">
        <f t="shared" si="3"/>
        <v>OK</v>
      </c>
      <c r="N121" s="107"/>
      <c r="O121" s="107"/>
      <c r="P121" s="107"/>
      <c r="Q121" s="107"/>
      <c r="R121" s="107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5"/>
      <c r="AI121" s="75"/>
      <c r="AJ121" s="75"/>
      <c r="AK121" s="75"/>
    </row>
    <row r="122" spans="1:37" ht="39.950000000000003" customHeight="1" x14ac:dyDescent="0.25">
      <c r="A122" s="110"/>
      <c r="B122" s="113"/>
      <c r="C122" s="51">
        <v>119</v>
      </c>
      <c r="D122" s="52" t="s">
        <v>382</v>
      </c>
      <c r="E122" s="51" t="s">
        <v>301</v>
      </c>
      <c r="F122" s="51" t="s">
        <v>511</v>
      </c>
      <c r="G122" s="79" t="s">
        <v>302</v>
      </c>
      <c r="H122" s="51" t="s">
        <v>25</v>
      </c>
      <c r="I122" s="51" t="s">
        <v>27</v>
      </c>
      <c r="J122" s="89">
        <v>179.7</v>
      </c>
      <c r="K122" s="35">
        <v>1</v>
      </c>
      <c r="L122" s="24">
        <f t="shared" si="2"/>
        <v>0</v>
      </c>
      <c r="M122" s="25" t="str">
        <f t="shared" si="3"/>
        <v>OK</v>
      </c>
      <c r="N122" s="107">
        <v>1</v>
      </c>
      <c r="O122" s="107"/>
      <c r="P122" s="107"/>
      <c r="Q122" s="107"/>
      <c r="R122" s="107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5"/>
      <c r="AI122" s="75"/>
      <c r="AJ122" s="75"/>
      <c r="AK122" s="75"/>
    </row>
    <row r="123" spans="1:37" ht="39.950000000000003" customHeight="1" x14ac:dyDescent="0.25">
      <c r="A123" s="110"/>
      <c r="B123" s="113"/>
      <c r="C123" s="51">
        <v>120</v>
      </c>
      <c r="D123" s="52" t="s">
        <v>317</v>
      </c>
      <c r="E123" s="51" t="s">
        <v>299</v>
      </c>
      <c r="F123" s="51" t="s">
        <v>416</v>
      </c>
      <c r="G123" s="79" t="s">
        <v>300</v>
      </c>
      <c r="H123" s="51" t="s">
        <v>25</v>
      </c>
      <c r="I123" s="54" t="s">
        <v>27</v>
      </c>
      <c r="J123" s="89">
        <v>0.7</v>
      </c>
      <c r="K123" s="35">
        <v>160</v>
      </c>
      <c r="L123" s="24">
        <f t="shared" si="2"/>
        <v>100</v>
      </c>
      <c r="M123" s="25" t="str">
        <f t="shared" si="3"/>
        <v>OK</v>
      </c>
      <c r="N123" s="107">
        <v>60</v>
      </c>
      <c r="O123" s="107"/>
      <c r="P123" s="107"/>
      <c r="Q123" s="107"/>
      <c r="R123" s="107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5"/>
      <c r="AI123" s="75"/>
      <c r="AJ123" s="75"/>
      <c r="AK123" s="75"/>
    </row>
    <row r="124" spans="1:37" ht="39.950000000000003" customHeight="1" x14ac:dyDescent="0.25">
      <c r="A124" s="110"/>
      <c r="B124" s="113"/>
      <c r="C124" s="51">
        <v>121</v>
      </c>
      <c r="D124" s="52" t="s">
        <v>318</v>
      </c>
      <c r="E124" s="51" t="s">
        <v>277</v>
      </c>
      <c r="F124" s="51" t="s">
        <v>512</v>
      </c>
      <c r="G124" s="53" t="s">
        <v>278</v>
      </c>
      <c r="H124" s="51" t="s">
        <v>37</v>
      </c>
      <c r="I124" s="80" t="s">
        <v>27</v>
      </c>
      <c r="J124" s="89">
        <v>7</v>
      </c>
      <c r="K124" s="35">
        <v>10</v>
      </c>
      <c r="L124" s="24">
        <f t="shared" si="2"/>
        <v>10</v>
      </c>
      <c r="M124" s="25" t="str">
        <f t="shared" si="3"/>
        <v>OK</v>
      </c>
      <c r="N124" s="107"/>
      <c r="O124" s="107"/>
      <c r="P124" s="107"/>
      <c r="Q124" s="107"/>
      <c r="R124" s="107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5"/>
      <c r="AI124" s="75"/>
      <c r="AJ124" s="75"/>
      <c r="AK124" s="75"/>
    </row>
    <row r="125" spans="1:37" ht="39.950000000000003" customHeight="1" x14ac:dyDescent="0.25">
      <c r="A125" s="110"/>
      <c r="B125" s="113"/>
      <c r="C125" s="51">
        <v>122</v>
      </c>
      <c r="D125" s="52" t="s">
        <v>317</v>
      </c>
      <c r="E125" s="51" t="s">
        <v>211</v>
      </c>
      <c r="F125" s="51" t="s">
        <v>513</v>
      </c>
      <c r="G125" s="53" t="s">
        <v>514</v>
      </c>
      <c r="H125" s="51" t="s">
        <v>28</v>
      </c>
      <c r="I125" s="54" t="s">
        <v>27</v>
      </c>
      <c r="J125" s="89">
        <v>3.75</v>
      </c>
      <c r="K125" s="35">
        <v>12</v>
      </c>
      <c r="L125" s="24">
        <f t="shared" si="2"/>
        <v>12</v>
      </c>
      <c r="M125" s="25" t="str">
        <f t="shared" si="3"/>
        <v>OK</v>
      </c>
      <c r="N125" s="107"/>
      <c r="O125" s="107"/>
      <c r="P125" s="107"/>
      <c r="Q125" s="107"/>
      <c r="R125" s="107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5"/>
      <c r="AI125" s="75"/>
      <c r="AJ125" s="75"/>
      <c r="AK125" s="75"/>
    </row>
    <row r="126" spans="1:37" ht="39.950000000000003" customHeight="1" x14ac:dyDescent="0.25">
      <c r="A126" s="110"/>
      <c r="B126" s="113"/>
      <c r="C126" s="51">
        <v>123</v>
      </c>
      <c r="D126" s="52" t="s">
        <v>317</v>
      </c>
      <c r="E126" s="51" t="s">
        <v>210</v>
      </c>
      <c r="F126" s="51" t="s">
        <v>515</v>
      </c>
      <c r="G126" s="53" t="s">
        <v>357</v>
      </c>
      <c r="H126" s="51" t="s">
        <v>28</v>
      </c>
      <c r="I126" s="54" t="s">
        <v>27</v>
      </c>
      <c r="J126" s="89">
        <v>39.15</v>
      </c>
      <c r="K126" s="40">
        <v>3</v>
      </c>
      <c r="L126" s="24">
        <f t="shared" si="2"/>
        <v>3</v>
      </c>
      <c r="M126" s="25" t="str">
        <f t="shared" si="3"/>
        <v>OK</v>
      </c>
      <c r="N126" s="107"/>
      <c r="O126" s="107"/>
      <c r="P126" s="107"/>
      <c r="Q126" s="107"/>
      <c r="R126" s="107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5"/>
      <c r="AI126" s="75"/>
      <c r="AJ126" s="75"/>
      <c r="AK126" s="75"/>
    </row>
    <row r="127" spans="1:37" ht="39.950000000000003" customHeight="1" x14ac:dyDescent="0.25">
      <c r="A127" s="110"/>
      <c r="B127" s="113"/>
      <c r="C127" s="51">
        <v>124</v>
      </c>
      <c r="D127" s="52" t="s">
        <v>318</v>
      </c>
      <c r="E127" s="51" t="s">
        <v>206</v>
      </c>
      <c r="F127" s="51" t="s">
        <v>515</v>
      </c>
      <c r="G127" s="63" t="s">
        <v>516</v>
      </c>
      <c r="H127" s="51" t="s">
        <v>25</v>
      </c>
      <c r="I127" s="54" t="s">
        <v>27</v>
      </c>
      <c r="J127" s="89">
        <v>0.6</v>
      </c>
      <c r="K127" s="35">
        <v>400</v>
      </c>
      <c r="L127" s="24">
        <f t="shared" si="2"/>
        <v>0</v>
      </c>
      <c r="M127" s="25" t="str">
        <f t="shared" si="3"/>
        <v>OK</v>
      </c>
      <c r="N127" s="107">
        <v>400</v>
      </c>
      <c r="O127" s="107"/>
      <c r="P127" s="107"/>
      <c r="Q127" s="107"/>
      <c r="R127" s="107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5"/>
      <c r="AI127" s="75"/>
      <c r="AJ127" s="75"/>
      <c r="AK127" s="75"/>
    </row>
    <row r="128" spans="1:37" ht="39.950000000000003" customHeight="1" x14ac:dyDescent="0.25">
      <c r="A128" s="110"/>
      <c r="B128" s="113"/>
      <c r="C128" s="51">
        <v>125</v>
      </c>
      <c r="D128" s="52" t="s">
        <v>318</v>
      </c>
      <c r="E128" s="51" t="s">
        <v>204</v>
      </c>
      <c r="F128" s="51" t="s">
        <v>455</v>
      </c>
      <c r="G128" s="63" t="s">
        <v>397</v>
      </c>
      <c r="H128" s="51" t="s">
        <v>25</v>
      </c>
      <c r="I128" s="54" t="s">
        <v>27</v>
      </c>
      <c r="J128" s="89">
        <v>5.2</v>
      </c>
      <c r="K128" s="35">
        <v>30</v>
      </c>
      <c r="L128" s="24">
        <f t="shared" si="2"/>
        <v>30</v>
      </c>
      <c r="M128" s="25" t="str">
        <f t="shared" si="3"/>
        <v>OK</v>
      </c>
      <c r="N128" s="107"/>
      <c r="O128" s="107"/>
      <c r="P128" s="107"/>
      <c r="Q128" s="107"/>
      <c r="R128" s="107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5"/>
      <c r="AI128" s="75"/>
      <c r="AJ128" s="75"/>
      <c r="AK128" s="75"/>
    </row>
    <row r="129" spans="1:37" ht="39.950000000000003" customHeight="1" x14ac:dyDescent="0.25">
      <c r="A129" s="111"/>
      <c r="B129" s="114"/>
      <c r="C129" s="51">
        <v>126</v>
      </c>
      <c r="D129" s="52" t="s">
        <v>318</v>
      </c>
      <c r="E129" s="51" t="s">
        <v>205</v>
      </c>
      <c r="F129" s="51" t="s">
        <v>455</v>
      </c>
      <c r="G129" s="63" t="s">
        <v>398</v>
      </c>
      <c r="H129" s="51" t="s">
        <v>25</v>
      </c>
      <c r="I129" s="54" t="s">
        <v>27</v>
      </c>
      <c r="J129" s="89">
        <v>5.3</v>
      </c>
      <c r="K129" s="35">
        <v>30</v>
      </c>
      <c r="L129" s="24">
        <f t="shared" si="2"/>
        <v>15</v>
      </c>
      <c r="M129" s="25" t="str">
        <f t="shared" si="3"/>
        <v>OK</v>
      </c>
      <c r="N129" s="107">
        <v>15</v>
      </c>
      <c r="O129" s="107"/>
      <c r="P129" s="107"/>
      <c r="Q129" s="107"/>
      <c r="R129" s="107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5"/>
      <c r="AI129" s="75"/>
      <c r="AJ129" s="75"/>
      <c r="AK129" s="75"/>
    </row>
    <row r="130" spans="1:37" ht="39.950000000000003" customHeight="1" x14ac:dyDescent="0.25">
      <c r="A130" s="81">
        <v>13</v>
      </c>
      <c r="B130" s="82" t="s">
        <v>517</v>
      </c>
      <c r="C130" s="47">
        <v>127</v>
      </c>
      <c r="D130" s="48" t="s">
        <v>316</v>
      </c>
      <c r="E130" s="47" t="s">
        <v>225</v>
      </c>
      <c r="F130" s="47" t="s">
        <v>518</v>
      </c>
      <c r="G130" s="49" t="s">
        <v>366</v>
      </c>
      <c r="H130" s="47" t="s">
        <v>36</v>
      </c>
      <c r="I130" s="50" t="s">
        <v>27</v>
      </c>
      <c r="J130" s="88">
        <v>15.2</v>
      </c>
      <c r="K130" s="35">
        <v>205</v>
      </c>
      <c r="L130" s="24">
        <f t="shared" si="2"/>
        <v>155</v>
      </c>
      <c r="M130" s="25" t="str">
        <f t="shared" si="3"/>
        <v>OK</v>
      </c>
      <c r="N130" s="107"/>
      <c r="O130" s="107"/>
      <c r="P130" s="107"/>
      <c r="Q130" s="107"/>
      <c r="R130" s="107"/>
      <c r="S130" s="74"/>
      <c r="T130" s="74"/>
      <c r="U130" s="74"/>
      <c r="V130" s="74"/>
      <c r="W130" s="74"/>
      <c r="X130" s="74"/>
      <c r="Y130" s="74">
        <v>50</v>
      </c>
      <c r="Z130" s="74"/>
      <c r="AA130" s="74"/>
      <c r="AB130" s="74"/>
      <c r="AC130" s="74"/>
      <c r="AD130" s="74"/>
      <c r="AE130" s="74"/>
      <c r="AF130" s="74"/>
      <c r="AG130" s="74"/>
      <c r="AH130" s="75"/>
      <c r="AI130" s="75"/>
      <c r="AJ130" s="75"/>
      <c r="AK130" s="75"/>
    </row>
    <row r="131" spans="1:37" ht="39.950000000000003" customHeight="1" x14ac:dyDescent="0.25">
      <c r="A131" s="83">
        <v>14</v>
      </c>
      <c r="B131" s="84" t="s">
        <v>519</v>
      </c>
      <c r="C131" s="51">
        <v>128</v>
      </c>
      <c r="D131" s="52" t="s">
        <v>367</v>
      </c>
      <c r="E131" s="51" t="s">
        <v>226</v>
      </c>
      <c r="F131" s="51" t="s">
        <v>520</v>
      </c>
      <c r="G131" s="53" t="s">
        <v>368</v>
      </c>
      <c r="H131" s="51" t="s">
        <v>36</v>
      </c>
      <c r="I131" s="54" t="s">
        <v>27</v>
      </c>
      <c r="J131" s="89">
        <v>12.01</v>
      </c>
      <c r="K131" s="35">
        <v>1260</v>
      </c>
      <c r="L131" s="24">
        <f t="shared" si="2"/>
        <v>660</v>
      </c>
      <c r="M131" s="25" t="str">
        <f t="shared" si="3"/>
        <v>OK</v>
      </c>
      <c r="N131" s="107"/>
      <c r="O131" s="107"/>
      <c r="P131" s="107"/>
      <c r="Q131" s="107">
        <v>300</v>
      </c>
      <c r="R131" s="107"/>
      <c r="S131" s="74"/>
      <c r="T131" s="74"/>
      <c r="U131" s="74"/>
      <c r="V131" s="74"/>
      <c r="W131" s="74"/>
      <c r="X131" s="74">
        <v>300</v>
      </c>
      <c r="Y131" s="74"/>
      <c r="Z131" s="74"/>
      <c r="AA131" s="74"/>
      <c r="AB131" s="74"/>
      <c r="AC131" s="74"/>
      <c r="AD131" s="74"/>
      <c r="AE131" s="74"/>
      <c r="AF131" s="74"/>
      <c r="AG131" s="74"/>
      <c r="AH131" s="75"/>
      <c r="AI131" s="75"/>
      <c r="AJ131" s="75"/>
      <c r="AK131" s="75"/>
    </row>
    <row r="132" spans="1:37" ht="39.950000000000003" customHeight="1" x14ac:dyDescent="0.25">
      <c r="A132" s="81">
        <v>15</v>
      </c>
      <c r="B132" s="82" t="s">
        <v>521</v>
      </c>
      <c r="C132" s="47">
        <v>129</v>
      </c>
      <c r="D132" s="48" t="s">
        <v>316</v>
      </c>
      <c r="E132" s="47" t="s">
        <v>227</v>
      </c>
      <c r="F132" s="47" t="s">
        <v>411</v>
      </c>
      <c r="G132" s="64" t="s">
        <v>369</v>
      </c>
      <c r="H132" s="47" t="s">
        <v>37</v>
      </c>
      <c r="I132" s="50" t="s">
        <v>27</v>
      </c>
      <c r="J132" s="88">
        <v>22.12</v>
      </c>
      <c r="K132" s="35">
        <v>360</v>
      </c>
      <c r="L132" s="24">
        <f t="shared" si="2"/>
        <v>0</v>
      </c>
      <c r="M132" s="25" t="str">
        <f t="shared" si="3"/>
        <v>OK</v>
      </c>
      <c r="N132" s="107"/>
      <c r="O132" s="107"/>
      <c r="P132" s="107"/>
      <c r="Q132" s="107"/>
      <c r="R132" s="107"/>
      <c r="S132" s="74">
        <v>360</v>
      </c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5"/>
      <c r="AI132" s="75"/>
      <c r="AJ132" s="75"/>
      <c r="AK132" s="75"/>
    </row>
    <row r="133" spans="1:37" ht="39.950000000000003" customHeight="1" x14ac:dyDescent="0.25">
      <c r="A133" s="109">
        <v>16</v>
      </c>
      <c r="B133" s="112" t="s">
        <v>410</v>
      </c>
      <c r="C133" s="51">
        <v>130</v>
      </c>
      <c r="D133" s="52" t="s">
        <v>316</v>
      </c>
      <c r="E133" s="51" t="s">
        <v>176</v>
      </c>
      <c r="F133" s="51" t="s">
        <v>520</v>
      </c>
      <c r="G133" s="53" t="s">
        <v>177</v>
      </c>
      <c r="H133" s="51" t="s">
        <v>37</v>
      </c>
      <c r="I133" s="54" t="s">
        <v>27</v>
      </c>
      <c r="J133" s="89">
        <v>9.0500000000000007</v>
      </c>
      <c r="K133" s="35">
        <v>20</v>
      </c>
      <c r="L133" s="24">
        <f t="shared" ref="L133:L196" si="4">K133-(SUM(N133:AG133))</f>
        <v>0</v>
      </c>
      <c r="M133" s="25" t="str">
        <f t="shared" ref="M133:M196" si="5">IF(L133&lt;0,"ATENÇÃO","OK")</f>
        <v>OK</v>
      </c>
      <c r="N133" s="107"/>
      <c r="O133" s="107"/>
      <c r="P133" s="107"/>
      <c r="Q133" s="107"/>
      <c r="R133" s="107"/>
      <c r="S133" s="74"/>
      <c r="T133" s="74"/>
      <c r="U133" s="74"/>
      <c r="V133" s="74"/>
      <c r="W133" s="74"/>
      <c r="X133" s="74"/>
      <c r="Y133" s="74"/>
      <c r="Z133" s="74">
        <v>20</v>
      </c>
      <c r="AA133" s="74"/>
      <c r="AB133" s="74"/>
      <c r="AC133" s="74"/>
      <c r="AD133" s="74"/>
      <c r="AE133" s="74"/>
      <c r="AF133" s="74"/>
      <c r="AG133" s="74"/>
      <c r="AH133" s="75"/>
      <c r="AI133" s="75"/>
      <c r="AJ133" s="75"/>
      <c r="AK133" s="75"/>
    </row>
    <row r="134" spans="1:37" ht="39.950000000000003" customHeight="1" x14ac:dyDescent="0.25">
      <c r="A134" s="110"/>
      <c r="B134" s="113"/>
      <c r="C134" s="51">
        <v>131</v>
      </c>
      <c r="D134" s="52" t="s">
        <v>316</v>
      </c>
      <c r="E134" s="51" t="s">
        <v>178</v>
      </c>
      <c r="F134" s="51" t="s">
        <v>520</v>
      </c>
      <c r="G134" s="53" t="s">
        <v>179</v>
      </c>
      <c r="H134" s="51" t="s">
        <v>37</v>
      </c>
      <c r="I134" s="54" t="s">
        <v>27</v>
      </c>
      <c r="J134" s="89">
        <v>9.0500000000000007</v>
      </c>
      <c r="K134" s="35">
        <v>20</v>
      </c>
      <c r="L134" s="24">
        <f t="shared" si="4"/>
        <v>0</v>
      </c>
      <c r="M134" s="25" t="str">
        <f t="shared" si="5"/>
        <v>OK</v>
      </c>
      <c r="N134" s="107">
        <v>20</v>
      </c>
      <c r="O134" s="107"/>
      <c r="P134" s="107"/>
      <c r="Q134" s="107"/>
      <c r="R134" s="107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5"/>
      <c r="AI134" s="75"/>
      <c r="AJ134" s="75"/>
      <c r="AK134" s="75"/>
    </row>
    <row r="135" spans="1:37" ht="39.950000000000003" customHeight="1" x14ac:dyDescent="0.25">
      <c r="A135" s="110"/>
      <c r="B135" s="113"/>
      <c r="C135" s="51">
        <v>132</v>
      </c>
      <c r="D135" s="52" t="s">
        <v>316</v>
      </c>
      <c r="E135" s="51" t="s">
        <v>180</v>
      </c>
      <c r="F135" s="51" t="s">
        <v>520</v>
      </c>
      <c r="G135" s="53" t="s">
        <v>181</v>
      </c>
      <c r="H135" s="51" t="s">
        <v>37</v>
      </c>
      <c r="I135" s="54" t="s">
        <v>27</v>
      </c>
      <c r="J135" s="89">
        <v>9.0500000000000007</v>
      </c>
      <c r="K135" s="35">
        <v>20</v>
      </c>
      <c r="L135" s="24">
        <f t="shared" si="4"/>
        <v>0</v>
      </c>
      <c r="M135" s="25" t="str">
        <f t="shared" si="5"/>
        <v>OK</v>
      </c>
      <c r="N135" s="107"/>
      <c r="O135" s="107"/>
      <c r="P135" s="107"/>
      <c r="Q135" s="107"/>
      <c r="R135" s="107"/>
      <c r="S135" s="74"/>
      <c r="T135" s="74"/>
      <c r="U135" s="74"/>
      <c r="V135" s="74"/>
      <c r="W135" s="74"/>
      <c r="X135" s="74"/>
      <c r="Y135" s="74"/>
      <c r="Z135" s="74">
        <v>20</v>
      </c>
      <c r="AA135" s="74"/>
      <c r="AB135" s="74"/>
      <c r="AC135" s="74"/>
      <c r="AD135" s="74"/>
      <c r="AE135" s="74"/>
      <c r="AF135" s="74"/>
      <c r="AG135" s="74"/>
      <c r="AH135" s="75"/>
      <c r="AI135" s="75"/>
      <c r="AJ135" s="75"/>
      <c r="AK135" s="75"/>
    </row>
    <row r="136" spans="1:37" ht="39.950000000000003" customHeight="1" x14ac:dyDescent="0.25">
      <c r="A136" s="110"/>
      <c r="B136" s="113"/>
      <c r="C136" s="51">
        <v>133</v>
      </c>
      <c r="D136" s="52" t="s">
        <v>316</v>
      </c>
      <c r="E136" s="51" t="s">
        <v>182</v>
      </c>
      <c r="F136" s="51" t="s">
        <v>520</v>
      </c>
      <c r="G136" s="53" t="s">
        <v>183</v>
      </c>
      <c r="H136" s="51" t="s">
        <v>37</v>
      </c>
      <c r="I136" s="54" t="s">
        <v>27</v>
      </c>
      <c r="J136" s="89">
        <v>9.0500000000000007</v>
      </c>
      <c r="K136" s="35">
        <v>20</v>
      </c>
      <c r="L136" s="24">
        <f t="shared" si="4"/>
        <v>20</v>
      </c>
      <c r="M136" s="25" t="str">
        <f t="shared" si="5"/>
        <v>OK</v>
      </c>
      <c r="N136" s="107"/>
      <c r="O136" s="107"/>
      <c r="P136" s="107"/>
      <c r="Q136" s="107"/>
      <c r="R136" s="107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5"/>
      <c r="AI136" s="75"/>
      <c r="AJ136" s="75"/>
      <c r="AK136" s="75"/>
    </row>
    <row r="137" spans="1:37" ht="39.950000000000003" customHeight="1" x14ac:dyDescent="0.25">
      <c r="A137" s="110"/>
      <c r="B137" s="113"/>
      <c r="C137" s="51">
        <v>134</v>
      </c>
      <c r="D137" s="52" t="s">
        <v>316</v>
      </c>
      <c r="E137" s="51" t="s">
        <v>184</v>
      </c>
      <c r="F137" s="51" t="s">
        <v>458</v>
      </c>
      <c r="G137" s="53" t="s">
        <v>185</v>
      </c>
      <c r="H137" s="51" t="s">
        <v>34</v>
      </c>
      <c r="I137" s="54" t="s">
        <v>27</v>
      </c>
      <c r="J137" s="89">
        <v>20.39</v>
      </c>
      <c r="K137" s="35">
        <v>32</v>
      </c>
      <c r="L137" s="24">
        <f t="shared" si="4"/>
        <v>22</v>
      </c>
      <c r="M137" s="25" t="str">
        <f t="shared" si="5"/>
        <v>OK</v>
      </c>
      <c r="N137" s="107"/>
      <c r="O137" s="107"/>
      <c r="P137" s="107"/>
      <c r="Q137" s="107"/>
      <c r="R137" s="107"/>
      <c r="S137" s="74"/>
      <c r="T137" s="74"/>
      <c r="U137" s="74"/>
      <c r="V137" s="74"/>
      <c r="W137" s="74"/>
      <c r="X137" s="74"/>
      <c r="Y137" s="74"/>
      <c r="Z137" s="74">
        <v>10</v>
      </c>
      <c r="AA137" s="74"/>
      <c r="AB137" s="74"/>
      <c r="AC137" s="74"/>
      <c r="AD137" s="74"/>
      <c r="AE137" s="74"/>
      <c r="AF137" s="74"/>
      <c r="AG137" s="74"/>
      <c r="AH137" s="75"/>
      <c r="AI137" s="75"/>
      <c r="AJ137" s="75"/>
      <c r="AK137" s="75"/>
    </row>
    <row r="138" spans="1:37" ht="39.950000000000003" customHeight="1" x14ac:dyDescent="0.25">
      <c r="A138" s="110"/>
      <c r="B138" s="113"/>
      <c r="C138" s="51">
        <v>135</v>
      </c>
      <c r="D138" s="52" t="s">
        <v>375</v>
      </c>
      <c r="E138" s="51" t="s">
        <v>228</v>
      </c>
      <c r="F138" s="51" t="s">
        <v>522</v>
      </c>
      <c r="G138" s="53" t="s">
        <v>229</v>
      </c>
      <c r="H138" s="51" t="s">
        <v>230</v>
      </c>
      <c r="I138" s="54" t="s">
        <v>138</v>
      </c>
      <c r="J138" s="89">
        <v>93.05</v>
      </c>
      <c r="K138" s="35">
        <v>2</v>
      </c>
      <c r="L138" s="24">
        <f t="shared" si="4"/>
        <v>2</v>
      </c>
      <c r="M138" s="25" t="str">
        <f t="shared" si="5"/>
        <v>OK</v>
      </c>
      <c r="N138" s="107"/>
      <c r="O138" s="107"/>
      <c r="P138" s="107"/>
      <c r="Q138" s="107"/>
      <c r="R138" s="107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5"/>
      <c r="AI138" s="75"/>
      <c r="AJ138" s="75"/>
      <c r="AK138" s="75"/>
    </row>
    <row r="139" spans="1:37" ht="39.950000000000003" customHeight="1" x14ac:dyDescent="0.25">
      <c r="A139" s="110"/>
      <c r="B139" s="113"/>
      <c r="C139" s="51">
        <v>136</v>
      </c>
      <c r="D139" s="52" t="s">
        <v>316</v>
      </c>
      <c r="E139" s="51" t="s">
        <v>523</v>
      </c>
      <c r="F139" s="51" t="s">
        <v>522</v>
      </c>
      <c r="G139" s="53" t="s">
        <v>524</v>
      </c>
      <c r="H139" s="51" t="s">
        <v>230</v>
      </c>
      <c r="I139" s="80" t="s">
        <v>27</v>
      </c>
      <c r="J139" s="89">
        <v>51.33</v>
      </c>
      <c r="K139" s="35"/>
      <c r="L139" s="24">
        <f t="shared" si="4"/>
        <v>0</v>
      </c>
      <c r="M139" s="25" t="str">
        <f t="shared" si="5"/>
        <v>OK</v>
      </c>
      <c r="N139" s="107"/>
      <c r="O139" s="107"/>
      <c r="P139" s="107"/>
      <c r="Q139" s="107"/>
      <c r="R139" s="107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5"/>
      <c r="AI139" s="75"/>
      <c r="AJ139" s="75"/>
      <c r="AK139" s="75"/>
    </row>
    <row r="140" spans="1:37" ht="39.950000000000003" customHeight="1" x14ac:dyDescent="0.25">
      <c r="A140" s="110"/>
      <c r="B140" s="113"/>
      <c r="C140" s="51">
        <v>137</v>
      </c>
      <c r="D140" s="52" t="s">
        <v>316</v>
      </c>
      <c r="E140" s="51" t="s">
        <v>173</v>
      </c>
      <c r="F140" s="51" t="s">
        <v>525</v>
      </c>
      <c r="G140" s="53" t="s">
        <v>346</v>
      </c>
      <c r="H140" s="51" t="s">
        <v>34</v>
      </c>
      <c r="I140" s="54" t="s">
        <v>27</v>
      </c>
      <c r="J140" s="89">
        <v>32.07</v>
      </c>
      <c r="K140" s="35"/>
      <c r="L140" s="24">
        <f t="shared" si="4"/>
        <v>0</v>
      </c>
      <c r="M140" s="25" t="str">
        <f t="shared" si="5"/>
        <v>OK</v>
      </c>
      <c r="N140" s="107"/>
      <c r="O140" s="107"/>
      <c r="P140" s="107"/>
      <c r="Q140" s="107"/>
      <c r="R140" s="107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5"/>
      <c r="AI140" s="75"/>
      <c r="AJ140" s="75"/>
      <c r="AK140" s="75"/>
    </row>
    <row r="141" spans="1:37" ht="39.950000000000003" customHeight="1" x14ac:dyDescent="0.25">
      <c r="A141" s="110"/>
      <c r="B141" s="113"/>
      <c r="C141" s="51">
        <v>138</v>
      </c>
      <c r="D141" s="52" t="s">
        <v>316</v>
      </c>
      <c r="E141" s="51" t="s">
        <v>174</v>
      </c>
      <c r="F141" s="51" t="s">
        <v>525</v>
      </c>
      <c r="G141" s="53" t="s">
        <v>347</v>
      </c>
      <c r="H141" s="51" t="s">
        <v>34</v>
      </c>
      <c r="I141" s="54" t="s">
        <v>27</v>
      </c>
      <c r="J141" s="89">
        <v>45.74</v>
      </c>
      <c r="K141" s="35"/>
      <c r="L141" s="24">
        <f t="shared" si="4"/>
        <v>0</v>
      </c>
      <c r="M141" s="25" t="str">
        <f t="shared" si="5"/>
        <v>OK</v>
      </c>
      <c r="N141" s="107"/>
      <c r="O141" s="107"/>
      <c r="P141" s="107"/>
      <c r="Q141" s="107"/>
      <c r="R141" s="107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5"/>
      <c r="AI141" s="75"/>
      <c r="AJ141" s="75"/>
      <c r="AK141" s="75"/>
    </row>
    <row r="142" spans="1:37" ht="39.950000000000003" customHeight="1" x14ac:dyDescent="0.25">
      <c r="A142" s="110"/>
      <c r="B142" s="113"/>
      <c r="C142" s="51">
        <v>139</v>
      </c>
      <c r="D142" s="52" t="s">
        <v>316</v>
      </c>
      <c r="E142" s="51" t="s">
        <v>175</v>
      </c>
      <c r="F142" s="51" t="s">
        <v>424</v>
      </c>
      <c r="G142" s="53" t="s">
        <v>526</v>
      </c>
      <c r="H142" s="51" t="s">
        <v>25</v>
      </c>
      <c r="I142" s="54" t="s">
        <v>27</v>
      </c>
      <c r="J142" s="89">
        <v>5.64</v>
      </c>
      <c r="K142" s="35">
        <v>102</v>
      </c>
      <c r="L142" s="24">
        <f t="shared" si="4"/>
        <v>52</v>
      </c>
      <c r="M142" s="25" t="str">
        <f t="shared" si="5"/>
        <v>OK</v>
      </c>
      <c r="N142" s="107">
        <v>50</v>
      </c>
      <c r="O142" s="107"/>
      <c r="P142" s="107"/>
      <c r="Q142" s="107"/>
      <c r="R142" s="107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5"/>
      <c r="AI142" s="75"/>
      <c r="AJ142" s="75"/>
      <c r="AK142" s="75"/>
    </row>
    <row r="143" spans="1:37" ht="39.950000000000003" customHeight="1" x14ac:dyDescent="0.25">
      <c r="A143" s="110"/>
      <c r="B143" s="113"/>
      <c r="C143" s="51">
        <v>140</v>
      </c>
      <c r="D143" s="52" t="s">
        <v>316</v>
      </c>
      <c r="E143" s="51" t="s">
        <v>370</v>
      </c>
      <c r="F143" s="51" t="s">
        <v>527</v>
      </c>
      <c r="G143" s="53" t="s">
        <v>371</v>
      </c>
      <c r="H143" s="51" t="s">
        <v>36</v>
      </c>
      <c r="I143" s="54" t="s">
        <v>27</v>
      </c>
      <c r="J143" s="89">
        <v>37</v>
      </c>
      <c r="K143" s="35"/>
      <c r="L143" s="24">
        <f t="shared" si="4"/>
        <v>0</v>
      </c>
      <c r="M143" s="25" t="str">
        <f t="shared" si="5"/>
        <v>OK</v>
      </c>
      <c r="N143" s="107"/>
      <c r="O143" s="107"/>
      <c r="P143" s="107"/>
      <c r="Q143" s="107"/>
      <c r="R143" s="107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5"/>
      <c r="AI143" s="75"/>
      <c r="AJ143" s="75"/>
      <c r="AK143" s="75"/>
    </row>
    <row r="144" spans="1:37" ht="39.950000000000003" customHeight="1" x14ac:dyDescent="0.25">
      <c r="A144" s="111"/>
      <c r="B144" s="114"/>
      <c r="C144" s="51">
        <v>141</v>
      </c>
      <c r="D144" s="52" t="s">
        <v>316</v>
      </c>
      <c r="E144" s="51" t="s">
        <v>372</v>
      </c>
      <c r="F144" s="51" t="s">
        <v>528</v>
      </c>
      <c r="G144" s="53" t="s">
        <v>373</v>
      </c>
      <c r="H144" s="51" t="s">
        <v>374</v>
      </c>
      <c r="I144" s="54" t="s">
        <v>27</v>
      </c>
      <c r="J144" s="89">
        <v>53.27</v>
      </c>
      <c r="K144" s="35"/>
      <c r="L144" s="24">
        <f t="shared" si="4"/>
        <v>0</v>
      </c>
      <c r="M144" s="25" t="str">
        <f t="shared" si="5"/>
        <v>OK</v>
      </c>
      <c r="N144" s="107"/>
      <c r="O144" s="107"/>
      <c r="P144" s="107"/>
      <c r="Q144" s="107"/>
      <c r="R144" s="107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5"/>
      <c r="AI144" s="75"/>
      <c r="AJ144" s="75"/>
      <c r="AK144" s="75"/>
    </row>
    <row r="145" spans="1:37" ht="39.950000000000003" customHeight="1" x14ac:dyDescent="0.25">
      <c r="A145" s="126">
        <v>17</v>
      </c>
      <c r="B145" s="126" t="s">
        <v>529</v>
      </c>
      <c r="C145" s="47">
        <v>142</v>
      </c>
      <c r="D145" s="48" t="s">
        <v>318</v>
      </c>
      <c r="E145" s="47" t="s">
        <v>223</v>
      </c>
      <c r="F145" s="47" t="s">
        <v>530</v>
      </c>
      <c r="G145" s="49" t="s">
        <v>364</v>
      </c>
      <c r="H145" s="47" t="s">
        <v>28</v>
      </c>
      <c r="I145" s="50" t="s">
        <v>27</v>
      </c>
      <c r="J145" s="88">
        <v>14.58</v>
      </c>
      <c r="K145" s="35">
        <v>10</v>
      </c>
      <c r="L145" s="24">
        <f t="shared" si="4"/>
        <v>10</v>
      </c>
      <c r="M145" s="25" t="str">
        <f t="shared" si="5"/>
        <v>OK</v>
      </c>
      <c r="N145" s="107"/>
      <c r="O145" s="107"/>
      <c r="P145" s="107"/>
      <c r="Q145" s="107"/>
      <c r="R145" s="107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5"/>
      <c r="AI145" s="75"/>
      <c r="AJ145" s="75"/>
      <c r="AK145" s="75"/>
    </row>
    <row r="146" spans="1:37" ht="39.950000000000003" customHeight="1" x14ac:dyDescent="0.25">
      <c r="A146" s="127"/>
      <c r="B146" s="127"/>
      <c r="C146" s="47">
        <v>143</v>
      </c>
      <c r="D146" s="48" t="s">
        <v>318</v>
      </c>
      <c r="E146" s="47" t="s">
        <v>224</v>
      </c>
      <c r="F146" s="47" t="s">
        <v>530</v>
      </c>
      <c r="G146" s="49" t="s">
        <v>365</v>
      </c>
      <c r="H146" s="47" t="s">
        <v>28</v>
      </c>
      <c r="I146" s="50" t="s">
        <v>27</v>
      </c>
      <c r="J146" s="88">
        <v>19.54</v>
      </c>
      <c r="K146" s="35">
        <v>5</v>
      </c>
      <c r="L146" s="24">
        <f t="shared" si="4"/>
        <v>5</v>
      </c>
      <c r="M146" s="25" t="str">
        <f t="shared" si="5"/>
        <v>OK</v>
      </c>
      <c r="N146" s="107"/>
      <c r="O146" s="107"/>
      <c r="P146" s="107"/>
      <c r="Q146" s="107"/>
      <c r="R146" s="107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5"/>
      <c r="AI146" s="75"/>
      <c r="AJ146" s="75"/>
      <c r="AK146" s="75"/>
    </row>
    <row r="147" spans="1:37" ht="39.950000000000003" customHeight="1" x14ac:dyDescent="0.25">
      <c r="A147" s="127"/>
      <c r="B147" s="127"/>
      <c r="C147" s="47">
        <v>144</v>
      </c>
      <c r="D147" s="48" t="s">
        <v>318</v>
      </c>
      <c r="E147" s="47" t="s">
        <v>249</v>
      </c>
      <c r="F147" s="47" t="s">
        <v>510</v>
      </c>
      <c r="G147" s="49" t="s">
        <v>250</v>
      </c>
      <c r="H147" s="47" t="s">
        <v>25</v>
      </c>
      <c r="I147" s="50" t="s">
        <v>27</v>
      </c>
      <c r="J147" s="88">
        <v>43.06</v>
      </c>
      <c r="K147" s="35">
        <v>10</v>
      </c>
      <c r="L147" s="24">
        <f t="shared" si="4"/>
        <v>10</v>
      </c>
      <c r="M147" s="25" t="str">
        <f t="shared" si="5"/>
        <v>OK</v>
      </c>
      <c r="N147" s="107"/>
      <c r="O147" s="107"/>
      <c r="P147" s="107"/>
      <c r="Q147" s="107"/>
      <c r="R147" s="107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5"/>
      <c r="AI147" s="75"/>
      <c r="AJ147" s="75"/>
      <c r="AK147" s="75"/>
    </row>
    <row r="148" spans="1:37" ht="39.950000000000003" customHeight="1" x14ac:dyDescent="0.25">
      <c r="A148" s="127"/>
      <c r="B148" s="127"/>
      <c r="C148" s="47">
        <v>145</v>
      </c>
      <c r="D148" s="48" t="s">
        <v>318</v>
      </c>
      <c r="E148" s="47" t="s">
        <v>251</v>
      </c>
      <c r="F148" s="47" t="s">
        <v>457</v>
      </c>
      <c r="G148" s="62" t="s">
        <v>531</v>
      </c>
      <c r="H148" s="47" t="s">
        <v>25</v>
      </c>
      <c r="I148" s="50" t="s">
        <v>27</v>
      </c>
      <c r="J148" s="88">
        <v>7.36</v>
      </c>
      <c r="K148" s="35">
        <v>100</v>
      </c>
      <c r="L148" s="24">
        <f t="shared" si="4"/>
        <v>0</v>
      </c>
      <c r="M148" s="25" t="str">
        <f t="shared" si="5"/>
        <v>OK</v>
      </c>
      <c r="N148" s="107">
        <v>40</v>
      </c>
      <c r="O148" s="107"/>
      <c r="P148" s="107"/>
      <c r="Q148" s="107"/>
      <c r="R148" s="107"/>
      <c r="S148" s="74"/>
      <c r="T148" s="74"/>
      <c r="U148" s="74"/>
      <c r="V148" s="74"/>
      <c r="W148" s="74"/>
      <c r="X148" s="74"/>
      <c r="Y148" s="74"/>
      <c r="Z148" s="74">
        <v>60</v>
      </c>
      <c r="AA148" s="74"/>
      <c r="AB148" s="74"/>
      <c r="AC148" s="74"/>
      <c r="AD148" s="74"/>
      <c r="AE148" s="74"/>
      <c r="AF148" s="74"/>
      <c r="AG148" s="74"/>
      <c r="AH148" s="75"/>
      <c r="AI148" s="75"/>
      <c r="AJ148" s="75"/>
      <c r="AK148" s="75"/>
    </row>
    <row r="149" spans="1:37" ht="39.950000000000003" customHeight="1" x14ac:dyDescent="0.25">
      <c r="A149" s="127"/>
      <c r="B149" s="127"/>
      <c r="C149" s="47">
        <v>146</v>
      </c>
      <c r="D149" s="48" t="s">
        <v>318</v>
      </c>
      <c r="E149" s="47" t="s">
        <v>252</v>
      </c>
      <c r="F149" s="47" t="s">
        <v>532</v>
      </c>
      <c r="G149" s="62" t="s">
        <v>253</v>
      </c>
      <c r="H149" s="47" t="s">
        <v>25</v>
      </c>
      <c r="I149" s="50" t="s">
        <v>27</v>
      </c>
      <c r="J149" s="88">
        <v>1</v>
      </c>
      <c r="K149" s="35"/>
      <c r="L149" s="24">
        <f t="shared" si="4"/>
        <v>0</v>
      </c>
      <c r="M149" s="25" t="str">
        <f t="shared" si="5"/>
        <v>OK</v>
      </c>
      <c r="N149" s="107"/>
      <c r="O149" s="107"/>
      <c r="P149" s="107"/>
      <c r="Q149" s="107"/>
      <c r="R149" s="107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5"/>
      <c r="AI149" s="75"/>
      <c r="AJ149" s="75"/>
      <c r="AK149" s="75"/>
    </row>
    <row r="150" spans="1:37" ht="39.950000000000003" customHeight="1" x14ac:dyDescent="0.25">
      <c r="A150" s="127"/>
      <c r="B150" s="127"/>
      <c r="C150" s="47">
        <v>147</v>
      </c>
      <c r="D150" s="48" t="s">
        <v>316</v>
      </c>
      <c r="E150" s="47" t="s">
        <v>239</v>
      </c>
      <c r="F150" s="47" t="s">
        <v>435</v>
      </c>
      <c r="G150" s="49" t="s">
        <v>240</v>
      </c>
      <c r="H150" s="47" t="s">
        <v>25</v>
      </c>
      <c r="I150" s="50" t="s">
        <v>27</v>
      </c>
      <c r="J150" s="88">
        <v>0.75</v>
      </c>
      <c r="K150" s="35">
        <v>210</v>
      </c>
      <c r="L150" s="24">
        <f t="shared" si="4"/>
        <v>0</v>
      </c>
      <c r="M150" s="25" t="str">
        <f t="shared" si="5"/>
        <v>OK</v>
      </c>
      <c r="N150" s="107"/>
      <c r="O150" s="107"/>
      <c r="P150" s="107"/>
      <c r="Q150" s="107"/>
      <c r="R150" s="107"/>
      <c r="S150" s="74"/>
      <c r="T150" s="74"/>
      <c r="U150" s="74"/>
      <c r="V150" s="74"/>
      <c r="W150" s="74"/>
      <c r="X150" s="74"/>
      <c r="Y150" s="74"/>
      <c r="Z150" s="74">
        <v>210</v>
      </c>
      <c r="AA150" s="74"/>
      <c r="AB150" s="74"/>
      <c r="AC150" s="74"/>
      <c r="AD150" s="74"/>
      <c r="AE150" s="74"/>
      <c r="AF150" s="74"/>
      <c r="AG150" s="74"/>
      <c r="AH150" s="75"/>
      <c r="AI150" s="75"/>
      <c r="AJ150" s="75"/>
      <c r="AK150" s="75"/>
    </row>
    <row r="151" spans="1:37" ht="39.950000000000003" customHeight="1" x14ac:dyDescent="0.25">
      <c r="A151" s="127"/>
      <c r="B151" s="127"/>
      <c r="C151" s="47">
        <v>148</v>
      </c>
      <c r="D151" s="48" t="s">
        <v>316</v>
      </c>
      <c r="E151" s="47" t="s">
        <v>241</v>
      </c>
      <c r="F151" s="47" t="s">
        <v>533</v>
      </c>
      <c r="G151" s="57" t="s">
        <v>242</v>
      </c>
      <c r="H151" s="47" t="s">
        <v>25</v>
      </c>
      <c r="I151" s="50" t="s">
        <v>27</v>
      </c>
      <c r="J151" s="88">
        <v>2.16</v>
      </c>
      <c r="K151" s="35"/>
      <c r="L151" s="24">
        <f t="shared" si="4"/>
        <v>0</v>
      </c>
      <c r="M151" s="25" t="str">
        <f t="shared" si="5"/>
        <v>OK</v>
      </c>
      <c r="N151" s="107"/>
      <c r="O151" s="107"/>
      <c r="P151" s="107"/>
      <c r="Q151" s="107"/>
      <c r="R151" s="107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5"/>
      <c r="AI151" s="75"/>
      <c r="AJ151" s="75"/>
      <c r="AK151" s="75"/>
    </row>
    <row r="152" spans="1:37" ht="39.950000000000003" customHeight="1" x14ac:dyDescent="0.25">
      <c r="A152" s="127"/>
      <c r="B152" s="127"/>
      <c r="C152" s="47">
        <v>149</v>
      </c>
      <c r="D152" s="48" t="s">
        <v>316</v>
      </c>
      <c r="E152" s="47" t="s">
        <v>254</v>
      </c>
      <c r="F152" s="47" t="s">
        <v>435</v>
      </c>
      <c r="G152" s="49" t="s">
        <v>255</v>
      </c>
      <c r="H152" s="47" t="s">
        <v>25</v>
      </c>
      <c r="I152" s="50" t="s">
        <v>27</v>
      </c>
      <c r="J152" s="88">
        <v>2</v>
      </c>
      <c r="K152" s="35">
        <v>100</v>
      </c>
      <c r="L152" s="24">
        <f t="shared" si="4"/>
        <v>60</v>
      </c>
      <c r="M152" s="25" t="str">
        <f t="shared" si="5"/>
        <v>OK</v>
      </c>
      <c r="N152" s="107">
        <v>40</v>
      </c>
      <c r="O152" s="107"/>
      <c r="P152" s="107"/>
      <c r="Q152" s="107"/>
      <c r="R152" s="107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5"/>
      <c r="AI152" s="75"/>
      <c r="AJ152" s="75"/>
      <c r="AK152" s="75"/>
    </row>
    <row r="153" spans="1:37" ht="39.950000000000003" customHeight="1" x14ac:dyDescent="0.25">
      <c r="A153" s="127"/>
      <c r="B153" s="127"/>
      <c r="C153" s="47">
        <v>150</v>
      </c>
      <c r="D153" s="48" t="s">
        <v>316</v>
      </c>
      <c r="E153" s="47" t="s">
        <v>256</v>
      </c>
      <c r="F153" s="47" t="s">
        <v>435</v>
      </c>
      <c r="G153" s="49" t="s">
        <v>257</v>
      </c>
      <c r="H153" s="47" t="s">
        <v>25</v>
      </c>
      <c r="I153" s="50" t="s">
        <v>27</v>
      </c>
      <c r="J153" s="88">
        <v>2.19</v>
      </c>
      <c r="K153" s="35">
        <v>100</v>
      </c>
      <c r="L153" s="24">
        <f t="shared" si="4"/>
        <v>60</v>
      </c>
      <c r="M153" s="25" t="str">
        <f t="shared" si="5"/>
        <v>OK</v>
      </c>
      <c r="N153" s="107">
        <v>40</v>
      </c>
      <c r="O153" s="107"/>
      <c r="P153" s="107"/>
      <c r="Q153" s="107"/>
      <c r="R153" s="107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5"/>
      <c r="AI153" s="75"/>
      <c r="AJ153" s="75"/>
      <c r="AK153" s="75"/>
    </row>
    <row r="154" spans="1:37" ht="39.950000000000003" customHeight="1" x14ac:dyDescent="0.25">
      <c r="A154" s="127"/>
      <c r="B154" s="127"/>
      <c r="C154" s="47">
        <v>151</v>
      </c>
      <c r="D154" s="48" t="s">
        <v>316</v>
      </c>
      <c r="E154" s="47" t="s">
        <v>245</v>
      </c>
      <c r="F154" s="47" t="s">
        <v>534</v>
      </c>
      <c r="G154" s="62" t="s">
        <v>246</v>
      </c>
      <c r="H154" s="47" t="s">
        <v>25</v>
      </c>
      <c r="I154" s="50" t="s">
        <v>27</v>
      </c>
      <c r="J154" s="88">
        <v>8.9499999999999993</v>
      </c>
      <c r="K154" s="35"/>
      <c r="L154" s="24">
        <f t="shared" si="4"/>
        <v>0</v>
      </c>
      <c r="M154" s="25" t="str">
        <f t="shared" si="5"/>
        <v>OK</v>
      </c>
      <c r="N154" s="107"/>
      <c r="O154" s="107"/>
      <c r="P154" s="107"/>
      <c r="Q154" s="107"/>
      <c r="R154" s="107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  <c r="AG154" s="74"/>
      <c r="AH154" s="75"/>
      <c r="AI154" s="75"/>
      <c r="AJ154" s="75"/>
      <c r="AK154" s="75"/>
    </row>
    <row r="155" spans="1:37" ht="39.950000000000003" customHeight="1" x14ac:dyDescent="0.25">
      <c r="A155" s="127"/>
      <c r="B155" s="127"/>
      <c r="C155" s="47">
        <v>152</v>
      </c>
      <c r="D155" s="48" t="s">
        <v>316</v>
      </c>
      <c r="E155" s="47" t="s">
        <v>247</v>
      </c>
      <c r="F155" s="47" t="s">
        <v>534</v>
      </c>
      <c r="G155" s="62" t="s">
        <v>248</v>
      </c>
      <c r="H155" s="47" t="s">
        <v>25</v>
      </c>
      <c r="I155" s="50" t="s">
        <v>27</v>
      </c>
      <c r="J155" s="88">
        <v>9.67</v>
      </c>
      <c r="K155" s="35"/>
      <c r="L155" s="24">
        <f t="shared" si="4"/>
        <v>0</v>
      </c>
      <c r="M155" s="25" t="str">
        <f t="shared" si="5"/>
        <v>OK</v>
      </c>
      <c r="N155" s="107"/>
      <c r="O155" s="107"/>
      <c r="P155" s="107"/>
      <c r="Q155" s="107"/>
      <c r="R155" s="107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  <c r="AF155" s="74"/>
      <c r="AG155" s="74"/>
      <c r="AH155" s="75"/>
      <c r="AI155" s="75"/>
      <c r="AJ155" s="75"/>
      <c r="AK155" s="75"/>
    </row>
    <row r="156" spans="1:37" ht="39.950000000000003" customHeight="1" x14ac:dyDescent="0.25">
      <c r="A156" s="127"/>
      <c r="B156" s="127"/>
      <c r="C156" s="47">
        <v>153</v>
      </c>
      <c r="D156" s="48" t="s">
        <v>316</v>
      </c>
      <c r="E156" s="47" t="s">
        <v>258</v>
      </c>
      <c r="F156" s="47" t="s">
        <v>435</v>
      </c>
      <c r="G156" s="49" t="s">
        <v>259</v>
      </c>
      <c r="H156" s="47" t="s">
        <v>25</v>
      </c>
      <c r="I156" s="50" t="s">
        <v>27</v>
      </c>
      <c r="J156" s="88">
        <v>27.02</v>
      </c>
      <c r="K156" s="35">
        <v>10</v>
      </c>
      <c r="L156" s="24">
        <f t="shared" si="4"/>
        <v>6</v>
      </c>
      <c r="M156" s="25" t="str">
        <f t="shared" si="5"/>
        <v>OK</v>
      </c>
      <c r="N156" s="107">
        <v>4</v>
      </c>
      <c r="O156" s="107"/>
      <c r="P156" s="107"/>
      <c r="Q156" s="107"/>
      <c r="R156" s="107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74"/>
      <c r="AH156" s="75"/>
      <c r="AI156" s="75"/>
      <c r="AJ156" s="75"/>
      <c r="AK156" s="75"/>
    </row>
    <row r="157" spans="1:37" ht="39.950000000000003" customHeight="1" x14ac:dyDescent="0.25">
      <c r="A157" s="127"/>
      <c r="B157" s="127"/>
      <c r="C157" s="47">
        <v>154</v>
      </c>
      <c r="D157" s="48" t="s">
        <v>316</v>
      </c>
      <c r="E157" s="47" t="s">
        <v>243</v>
      </c>
      <c r="F157" s="47" t="s">
        <v>510</v>
      </c>
      <c r="G157" s="56" t="s">
        <v>244</v>
      </c>
      <c r="H157" s="47" t="s">
        <v>25</v>
      </c>
      <c r="I157" s="50" t="s">
        <v>27</v>
      </c>
      <c r="J157" s="88">
        <v>2.2400000000000002</v>
      </c>
      <c r="K157" s="41">
        <v>500</v>
      </c>
      <c r="L157" s="24">
        <f t="shared" si="4"/>
        <v>0</v>
      </c>
      <c r="M157" s="25" t="str">
        <f t="shared" si="5"/>
        <v>OK</v>
      </c>
      <c r="N157" s="107">
        <v>500</v>
      </c>
      <c r="O157" s="107"/>
      <c r="P157" s="107"/>
      <c r="Q157" s="107"/>
      <c r="R157" s="107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5"/>
      <c r="AI157" s="75"/>
      <c r="AJ157" s="75"/>
      <c r="AK157" s="75"/>
    </row>
    <row r="158" spans="1:37" ht="39.950000000000003" customHeight="1" x14ac:dyDescent="0.25">
      <c r="A158" s="128"/>
      <c r="B158" s="128"/>
      <c r="C158" s="47">
        <v>155</v>
      </c>
      <c r="D158" s="48" t="s">
        <v>316</v>
      </c>
      <c r="E158" s="47" t="s">
        <v>535</v>
      </c>
      <c r="F158" s="47" t="s">
        <v>536</v>
      </c>
      <c r="G158" s="49" t="s">
        <v>537</v>
      </c>
      <c r="H158" s="47" t="s">
        <v>490</v>
      </c>
      <c r="I158" s="65" t="s">
        <v>27</v>
      </c>
      <c r="J158" s="92">
        <v>41.8</v>
      </c>
      <c r="K158" s="40"/>
      <c r="L158" s="24">
        <f t="shared" si="4"/>
        <v>0</v>
      </c>
      <c r="M158" s="25" t="str">
        <f t="shared" si="5"/>
        <v>OK</v>
      </c>
      <c r="N158" s="107"/>
      <c r="O158" s="107"/>
      <c r="P158" s="107"/>
      <c r="Q158" s="107"/>
      <c r="R158" s="107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4"/>
      <c r="AH158" s="75"/>
      <c r="AI158" s="75"/>
      <c r="AJ158" s="75"/>
      <c r="AK158" s="75"/>
    </row>
    <row r="159" spans="1:37" ht="39.950000000000003" customHeight="1" x14ac:dyDescent="0.25">
      <c r="A159" s="109">
        <v>18</v>
      </c>
      <c r="B159" s="109" t="s">
        <v>529</v>
      </c>
      <c r="C159" s="51">
        <v>156</v>
      </c>
      <c r="D159" s="52" t="s">
        <v>318</v>
      </c>
      <c r="E159" s="51" t="s">
        <v>54</v>
      </c>
      <c r="F159" s="51" t="s">
        <v>538</v>
      </c>
      <c r="G159" s="53" t="s">
        <v>319</v>
      </c>
      <c r="H159" s="51" t="s">
        <v>28</v>
      </c>
      <c r="I159" s="54" t="s">
        <v>27</v>
      </c>
      <c r="J159" s="89">
        <v>3.1</v>
      </c>
      <c r="K159" s="35">
        <v>20</v>
      </c>
      <c r="L159" s="24">
        <f t="shared" si="4"/>
        <v>10</v>
      </c>
      <c r="M159" s="25" t="str">
        <f t="shared" si="5"/>
        <v>OK</v>
      </c>
      <c r="N159" s="107">
        <v>10</v>
      </c>
      <c r="O159" s="107"/>
      <c r="P159" s="107"/>
      <c r="Q159" s="107"/>
      <c r="R159" s="107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5"/>
      <c r="AI159" s="75"/>
      <c r="AJ159" s="75"/>
      <c r="AK159" s="75"/>
    </row>
    <row r="160" spans="1:37" ht="39.950000000000003" customHeight="1" x14ac:dyDescent="0.25">
      <c r="A160" s="110"/>
      <c r="B160" s="110"/>
      <c r="C160" s="51">
        <v>157</v>
      </c>
      <c r="D160" s="52" t="s">
        <v>318</v>
      </c>
      <c r="E160" s="51" t="s">
        <v>213</v>
      </c>
      <c r="F160" s="51" t="s">
        <v>416</v>
      </c>
      <c r="G160" s="63" t="s">
        <v>214</v>
      </c>
      <c r="H160" s="51" t="s">
        <v>25</v>
      </c>
      <c r="I160" s="54" t="s">
        <v>27</v>
      </c>
      <c r="J160" s="89">
        <v>22.63</v>
      </c>
      <c r="K160" s="35">
        <v>20</v>
      </c>
      <c r="L160" s="24">
        <f t="shared" si="4"/>
        <v>20</v>
      </c>
      <c r="M160" s="25" t="str">
        <f t="shared" si="5"/>
        <v>OK</v>
      </c>
      <c r="N160" s="107"/>
      <c r="O160" s="107"/>
      <c r="P160" s="107"/>
      <c r="Q160" s="107"/>
      <c r="R160" s="107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5"/>
      <c r="AI160" s="75"/>
      <c r="AJ160" s="75"/>
      <c r="AK160" s="75"/>
    </row>
    <row r="161" spans="1:37" ht="39.950000000000003" customHeight="1" x14ac:dyDescent="0.25">
      <c r="A161" s="110"/>
      <c r="B161" s="110"/>
      <c r="C161" s="51">
        <v>158</v>
      </c>
      <c r="D161" s="52" t="s">
        <v>318</v>
      </c>
      <c r="E161" s="51" t="s">
        <v>539</v>
      </c>
      <c r="F161" s="51" t="s">
        <v>416</v>
      </c>
      <c r="G161" s="63" t="s">
        <v>540</v>
      </c>
      <c r="H161" s="51" t="s">
        <v>490</v>
      </c>
      <c r="I161" s="54" t="s">
        <v>27</v>
      </c>
      <c r="J161" s="89">
        <v>37.479999999999997</v>
      </c>
      <c r="K161" s="35"/>
      <c r="L161" s="24">
        <f t="shared" si="4"/>
        <v>0</v>
      </c>
      <c r="M161" s="25" t="str">
        <f t="shared" si="5"/>
        <v>OK</v>
      </c>
      <c r="N161" s="107"/>
      <c r="O161" s="107"/>
      <c r="P161" s="107"/>
      <c r="Q161" s="107"/>
      <c r="R161" s="107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5"/>
      <c r="AI161" s="75"/>
      <c r="AJ161" s="75"/>
      <c r="AK161" s="75"/>
    </row>
    <row r="162" spans="1:37" ht="39.950000000000003" customHeight="1" x14ac:dyDescent="0.25">
      <c r="A162" s="110"/>
      <c r="B162" s="110"/>
      <c r="C162" s="51">
        <v>159</v>
      </c>
      <c r="D162" s="52" t="s">
        <v>318</v>
      </c>
      <c r="E162" s="51" t="s">
        <v>89</v>
      </c>
      <c r="F162" s="51" t="s">
        <v>412</v>
      </c>
      <c r="G162" s="53" t="s">
        <v>541</v>
      </c>
      <c r="H162" s="51" t="s">
        <v>25</v>
      </c>
      <c r="I162" s="54" t="s">
        <v>27</v>
      </c>
      <c r="J162" s="89">
        <v>2.4300000000000002</v>
      </c>
      <c r="K162" s="35">
        <v>30</v>
      </c>
      <c r="L162" s="24">
        <f t="shared" si="4"/>
        <v>0</v>
      </c>
      <c r="M162" s="25" t="str">
        <f t="shared" si="5"/>
        <v>OK</v>
      </c>
      <c r="N162" s="107"/>
      <c r="O162" s="107"/>
      <c r="P162" s="107"/>
      <c r="Q162" s="107"/>
      <c r="R162" s="107"/>
      <c r="S162" s="74"/>
      <c r="T162" s="74">
        <v>30</v>
      </c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  <c r="AH162" s="75"/>
      <c r="AI162" s="75"/>
      <c r="AJ162" s="75"/>
      <c r="AK162" s="75"/>
    </row>
    <row r="163" spans="1:37" ht="39.950000000000003" customHeight="1" x14ac:dyDescent="0.25">
      <c r="A163" s="110"/>
      <c r="B163" s="110"/>
      <c r="C163" s="51">
        <v>160</v>
      </c>
      <c r="D163" s="52" t="s">
        <v>318</v>
      </c>
      <c r="E163" s="51" t="s">
        <v>90</v>
      </c>
      <c r="F163" s="51" t="s">
        <v>412</v>
      </c>
      <c r="G163" s="53" t="s">
        <v>542</v>
      </c>
      <c r="H163" s="51" t="s">
        <v>25</v>
      </c>
      <c r="I163" s="54" t="s">
        <v>27</v>
      </c>
      <c r="J163" s="89">
        <v>2.4300000000000002</v>
      </c>
      <c r="K163" s="35">
        <v>40</v>
      </c>
      <c r="L163" s="24">
        <f t="shared" si="4"/>
        <v>0</v>
      </c>
      <c r="M163" s="25" t="str">
        <f t="shared" si="5"/>
        <v>OK</v>
      </c>
      <c r="N163" s="107">
        <v>12</v>
      </c>
      <c r="O163" s="107"/>
      <c r="P163" s="107"/>
      <c r="Q163" s="107"/>
      <c r="R163" s="107"/>
      <c r="S163" s="74"/>
      <c r="T163" s="74">
        <v>28</v>
      </c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5"/>
      <c r="AI163" s="75"/>
      <c r="AJ163" s="75"/>
      <c r="AK163" s="75"/>
    </row>
    <row r="164" spans="1:37" ht="39.950000000000003" customHeight="1" x14ac:dyDescent="0.25">
      <c r="A164" s="110"/>
      <c r="B164" s="110"/>
      <c r="C164" s="51">
        <v>161</v>
      </c>
      <c r="D164" s="52" t="s">
        <v>318</v>
      </c>
      <c r="E164" s="51" t="s">
        <v>91</v>
      </c>
      <c r="F164" s="51" t="s">
        <v>412</v>
      </c>
      <c r="G164" s="53" t="s">
        <v>543</v>
      </c>
      <c r="H164" s="51" t="s">
        <v>25</v>
      </c>
      <c r="I164" s="54" t="s">
        <v>27</v>
      </c>
      <c r="J164" s="89">
        <v>2.4300000000000002</v>
      </c>
      <c r="K164" s="35">
        <v>12</v>
      </c>
      <c r="L164" s="24">
        <f t="shared" si="4"/>
        <v>0</v>
      </c>
      <c r="M164" s="25" t="str">
        <f t="shared" si="5"/>
        <v>OK</v>
      </c>
      <c r="N164" s="107"/>
      <c r="O164" s="107"/>
      <c r="P164" s="107"/>
      <c r="Q164" s="107"/>
      <c r="R164" s="107"/>
      <c r="S164" s="74"/>
      <c r="T164" s="74">
        <v>12</v>
      </c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5"/>
      <c r="AI164" s="75"/>
      <c r="AJ164" s="75"/>
      <c r="AK164" s="75"/>
    </row>
    <row r="165" spans="1:37" ht="39.950000000000003" customHeight="1" x14ac:dyDescent="0.25">
      <c r="A165" s="110"/>
      <c r="B165" s="110"/>
      <c r="C165" s="51">
        <v>162</v>
      </c>
      <c r="D165" s="52" t="s">
        <v>318</v>
      </c>
      <c r="E165" s="51" t="s">
        <v>92</v>
      </c>
      <c r="F165" s="51" t="s">
        <v>412</v>
      </c>
      <c r="G165" s="53" t="s">
        <v>544</v>
      </c>
      <c r="H165" s="51" t="s">
        <v>25</v>
      </c>
      <c r="I165" s="54" t="s">
        <v>27</v>
      </c>
      <c r="J165" s="89">
        <v>2.4300000000000002</v>
      </c>
      <c r="K165" s="35">
        <v>40</v>
      </c>
      <c r="L165" s="24">
        <f t="shared" si="4"/>
        <v>0</v>
      </c>
      <c r="M165" s="25" t="str">
        <f t="shared" si="5"/>
        <v>OK</v>
      </c>
      <c r="N165" s="107"/>
      <c r="O165" s="107"/>
      <c r="P165" s="107"/>
      <c r="Q165" s="107"/>
      <c r="R165" s="107"/>
      <c r="S165" s="74"/>
      <c r="T165" s="74">
        <v>40</v>
      </c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5"/>
      <c r="AI165" s="75"/>
      <c r="AJ165" s="75"/>
      <c r="AK165" s="75"/>
    </row>
    <row r="166" spans="1:37" ht="39.950000000000003" customHeight="1" x14ac:dyDescent="0.25">
      <c r="A166" s="110"/>
      <c r="B166" s="110"/>
      <c r="C166" s="51">
        <v>163</v>
      </c>
      <c r="D166" s="52" t="s">
        <v>318</v>
      </c>
      <c r="E166" s="51" t="s">
        <v>55</v>
      </c>
      <c r="F166" s="51" t="s">
        <v>545</v>
      </c>
      <c r="G166" s="53" t="s">
        <v>56</v>
      </c>
      <c r="H166" s="51" t="s">
        <v>25</v>
      </c>
      <c r="I166" s="54" t="s">
        <v>27</v>
      </c>
      <c r="J166" s="89">
        <v>6.17</v>
      </c>
      <c r="K166" s="35">
        <v>30</v>
      </c>
      <c r="L166" s="24">
        <f t="shared" si="4"/>
        <v>30</v>
      </c>
      <c r="M166" s="25" t="str">
        <f t="shared" si="5"/>
        <v>OK</v>
      </c>
      <c r="N166" s="107"/>
      <c r="O166" s="107"/>
      <c r="P166" s="107"/>
      <c r="Q166" s="107"/>
      <c r="R166" s="107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  <c r="AF166" s="74"/>
      <c r="AG166" s="74"/>
      <c r="AH166" s="75"/>
      <c r="AI166" s="75"/>
      <c r="AJ166" s="75"/>
      <c r="AK166" s="75"/>
    </row>
    <row r="167" spans="1:37" ht="39.950000000000003" customHeight="1" x14ac:dyDescent="0.25">
      <c r="A167" s="110"/>
      <c r="B167" s="110"/>
      <c r="C167" s="51">
        <v>164</v>
      </c>
      <c r="D167" s="52" t="s">
        <v>318</v>
      </c>
      <c r="E167" s="51" t="s">
        <v>57</v>
      </c>
      <c r="F167" s="51" t="s">
        <v>418</v>
      </c>
      <c r="G167" s="53" t="s">
        <v>58</v>
      </c>
      <c r="H167" s="51" t="s">
        <v>25</v>
      </c>
      <c r="I167" s="54" t="s">
        <v>27</v>
      </c>
      <c r="J167" s="89">
        <v>7.65</v>
      </c>
      <c r="K167" s="35">
        <v>60</v>
      </c>
      <c r="L167" s="24">
        <f t="shared" si="4"/>
        <v>20</v>
      </c>
      <c r="M167" s="25" t="str">
        <f t="shared" si="5"/>
        <v>OK</v>
      </c>
      <c r="N167" s="107">
        <v>20</v>
      </c>
      <c r="O167" s="107"/>
      <c r="P167" s="107"/>
      <c r="Q167" s="107"/>
      <c r="R167" s="107"/>
      <c r="S167" s="74"/>
      <c r="T167" s="74">
        <v>20</v>
      </c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5"/>
      <c r="AI167" s="75"/>
      <c r="AJ167" s="75"/>
      <c r="AK167" s="75"/>
    </row>
    <row r="168" spans="1:37" ht="39.950000000000003" customHeight="1" x14ac:dyDescent="0.25">
      <c r="A168" s="110"/>
      <c r="B168" s="110"/>
      <c r="C168" s="51">
        <v>165</v>
      </c>
      <c r="D168" s="52" t="s">
        <v>318</v>
      </c>
      <c r="E168" s="51" t="s">
        <v>267</v>
      </c>
      <c r="F168" s="51" t="s">
        <v>545</v>
      </c>
      <c r="G168" s="53" t="s">
        <v>377</v>
      </c>
      <c r="H168" s="51" t="s">
        <v>25</v>
      </c>
      <c r="I168" s="54" t="s">
        <v>27</v>
      </c>
      <c r="J168" s="89">
        <v>0.68</v>
      </c>
      <c r="K168" s="35"/>
      <c r="L168" s="24">
        <f t="shared" si="4"/>
        <v>0</v>
      </c>
      <c r="M168" s="25" t="str">
        <f t="shared" si="5"/>
        <v>OK</v>
      </c>
      <c r="N168" s="107"/>
      <c r="O168" s="107"/>
      <c r="P168" s="107"/>
      <c r="Q168" s="107"/>
      <c r="R168" s="107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  <c r="AC168" s="74"/>
      <c r="AD168" s="74"/>
      <c r="AE168" s="74"/>
      <c r="AF168" s="74"/>
      <c r="AG168" s="74"/>
      <c r="AH168" s="75"/>
      <c r="AI168" s="75"/>
      <c r="AJ168" s="75"/>
      <c r="AK168" s="75"/>
    </row>
    <row r="169" spans="1:37" ht="39.950000000000003" customHeight="1" x14ac:dyDescent="0.25">
      <c r="A169" s="110"/>
      <c r="B169" s="110"/>
      <c r="C169" s="51">
        <v>166</v>
      </c>
      <c r="D169" s="52" t="s">
        <v>318</v>
      </c>
      <c r="E169" s="51" t="s">
        <v>266</v>
      </c>
      <c r="F169" s="51" t="s">
        <v>545</v>
      </c>
      <c r="G169" s="53" t="s">
        <v>376</v>
      </c>
      <c r="H169" s="51" t="s">
        <v>25</v>
      </c>
      <c r="I169" s="54" t="s">
        <v>27</v>
      </c>
      <c r="J169" s="89">
        <v>1.08</v>
      </c>
      <c r="K169" s="35">
        <v>100</v>
      </c>
      <c r="L169" s="24">
        <f t="shared" si="4"/>
        <v>50</v>
      </c>
      <c r="M169" s="25" t="str">
        <f t="shared" si="5"/>
        <v>OK</v>
      </c>
      <c r="N169" s="107"/>
      <c r="O169" s="107"/>
      <c r="P169" s="107"/>
      <c r="Q169" s="107"/>
      <c r="R169" s="107"/>
      <c r="S169" s="74"/>
      <c r="T169" s="74">
        <v>50</v>
      </c>
      <c r="U169" s="74"/>
      <c r="V169" s="74"/>
      <c r="W169" s="74"/>
      <c r="X169" s="74"/>
      <c r="Y169" s="74"/>
      <c r="Z169" s="74"/>
      <c r="AA169" s="74"/>
      <c r="AB169" s="74"/>
      <c r="AC169" s="74"/>
      <c r="AD169" s="74"/>
      <c r="AE169" s="74"/>
      <c r="AF169" s="74"/>
      <c r="AG169" s="74"/>
      <c r="AH169" s="75"/>
      <c r="AI169" s="75"/>
      <c r="AJ169" s="75"/>
      <c r="AK169" s="75"/>
    </row>
    <row r="170" spans="1:37" ht="39.950000000000003" customHeight="1" x14ac:dyDescent="0.25">
      <c r="A170" s="111"/>
      <c r="B170" s="111"/>
      <c r="C170" s="51">
        <v>167</v>
      </c>
      <c r="D170" s="52" t="s">
        <v>318</v>
      </c>
      <c r="E170" s="51" t="s">
        <v>268</v>
      </c>
      <c r="F170" s="51" t="s">
        <v>545</v>
      </c>
      <c r="G170" s="53" t="s">
        <v>378</v>
      </c>
      <c r="H170" s="51" t="s">
        <v>25</v>
      </c>
      <c r="I170" s="54" t="s">
        <v>27</v>
      </c>
      <c r="J170" s="89">
        <v>2.1800000000000002</v>
      </c>
      <c r="K170" s="35">
        <v>32</v>
      </c>
      <c r="L170" s="24">
        <f t="shared" si="4"/>
        <v>32</v>
      </c>
      <c r="M170" s="25" t="str">
        <f t="shared" si="5"/>
        <v>OK</v>
      </c>
      <c r="N170" s="107"/>
      <c r="O170" s="107"/>
      <c r="P170" s="107"/>
      <c r="Q170" s="107"/>
      <c r="R170" s="107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5"/>
      <c r="AI170" s="75"/>
      <c r="AJ170" s="75"/>
      <c r="AK170" s="75"/>
    </row>
    <row r="171" spans="1:37" ht="39.950000000000003" customHeight="1" x14ac:dyDescent="0.25">
      <c r="A171" s="129">
        <v>19</v>
      </c>
      <c r="B171" s="120" t="s">
        <v>410</v>
      </c>
      <c r="C171" s="47">
        <v>168</v>
      </c>
      <c r="D171" s="48" t="s">
        <v>339</v>
      </c>
      <c r="E171" s="47" t="s">
        <v>139</v>
      </c>
      <c r="F171" s="47" t="s">
        <v>546</v>
      </c>
      <c r="G171" s="67" t="s">
        <v>547</v>
      </c>
      <c r="H171" s="47" t="s">
        <v>140</v>
      </c>
      <c r="I171" s="47" t="s">
        <v>138</v>
      </c>
      <c r="J171" s="92">
        <v>97.07</v>
      </c>
      <c r="K171" s="35">
        <v>6</v>
      </c>
      <c r="L171" s="24">
        <f t="shared" si="4"/>
        <v>5</v>
      </c>
      <c r="M171" s="25" t="str">
        <f t="shared" si="5"/>
        <v>OK</v>
      </c>
      <c r="N171" s="107">
        <v>1</v>
      </c>
      <c r="O171" s="107"/>
      <c r="P171" s="107"/>
      <c r="Q171" s="107"/>
      <c r="R171" s="107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5"/>
      <c r="AI171" s="75"/>
      <c r="AJ171" s="75"/>
      <c r="AK171" s="75"/>
    </row>
    <row r="172" spans="1:37" ht="39.950000000000003" customHeight="1" x14ac:dyDescent="0.25">
      <c r="A172" s="129"/>
      <c r="B172" s="121"/>
      <c r="C172" s="47">
        <v>169</v>
      </c>
      <c r="D172" s="48" t="s">
        <v>318</v>
      </c>
      <c r="E172" s="47" t="s">
        <v>137</v>
      </c>
      <c r="F172" s="47" t="s">
        <v>457</v>
      </c>
      <c r="G172" s="49" t="s">
        <v>548</v>
      </c>
      <c r="H172" s="47" t="s">
        <v>25</v>
      </c>
      <c r="I172" s="50" t="s">
        <v>27</v>
      </c>
      <c r="J172" s="92">
        <v>0.3</v>
      </c>
      <c r="K172" s="35">
        <v>3010</v>
      </c>
      <c r="L172" s="24">
        <f t="shared" si="4"/>
        <v>1510</v>
      </c>
      <c r="M172" s="25" t="str">
        <f t="shared" si="5"/>
        <v>OK</v>
      </c>
      <c r="N172" s="107">
        <v>1500</v>
      </c>
      <c r="O172" s="107"/>
      <c r="P172" s="107"/>
      <c r="Q172" s="107"/>
      <c r="R172" s="107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4"/>
      <c r="AH172" s="75"/>
      <c r="AI172" s="75"/>
      <c r="AJ172" s="75"/>
      <c r="AK172" s="75"/>
    </row>
    <row r="173" spans="1:37" ht="39.950000000000003" customHeight="1" x14ac:dyDescent="0.25">
      <c r="A173" s="129"/>
      <c r="B173" s="121"/>
      <c r="C173" s="47">
        <v>170</v>
      </c>
      <c r="D173" s="48" t="s">
        <v>381</v>
      </c>
      <c r="E173" s="47" t="s">
        <v>305</v>
      </c>
      <c r="F173" s="47" t="s">
        <v>549</v>
      </c>
      <c r="G173" s="49" t="s">
        <v>550</v>
      </c>
      <c r="H173" s="47" t="s">
        <v>25</v>
      </c>
      <c r="I173" s="50" t="s">
        <v>61</v>
      </c>
      <c r="J173" s="88">
        <v>8.39</v>
      </c>
      <c r="K173" s="35">
        <v>10</v>
      </c>
      <c r="L173" s="24">
        <f t="shared" si="4"/>
        <v>10</v>
      </c>
      <c r="M173" s="25" t="str">
        <f t="shared" si="5"/>
        <v>OK</v>
      </c>
      <c r="N173" s="107"/>
      <c r="O173" s="107"/>
      <c r="P173" s="107"/>
      <c r="Q173" s="107"/>
      <c r="R173" s="107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5"/>
      <c r="AI173" s="75"/>
      <c r="AJ173" s="75"/>
      <c r="AK173" s="75"/>
    </row>
    <row r="174" spans="1:37" ht="39.950000000000003" customHeight="1" x14ac:dyDescent="0.25">
      <c r="A174" s="129"/>
      <c r="B174" s="121"/>
      <c r="C174" s="47">
        <v>171</v>
      </c>
      <c r="D174" s="48" t="s">
        <v>318</v>
      </c>
      <c r="E174" s="47" t="s">
        <v>194</v>
      </c>
      <c r="F174" s="47" t="s">
        <v>416</v>
      </c>
      <c r="G174" s="49" t="s">
        <v>195</v>
      </c>
      <c r="H174" s="47" t="s">
        <v>25</v>
      </c>
      <c r="I174" s="50" t="s">
        <v>27</v>
      </c>
      <c r="J174" s="88">
        <v>6.88</v>
      </c>
      <c r="K174" s="35">
        <v>5</v>
      </c>
      <c r="L174" s="24">
        <f t="shared" si="4"/>
        <v>3</v>
      </c>
      <c r="M174" s="25" t="str">
        <f t="shared" si="5"/>
        <v>OK</v>
      </c>
      <c r="N174" s="107">
        <v>2</v>
      </c>
      <c r="O174" s="107"/>
      <c r="P174" s="107"/>
      <c r="Q174" s="107"/>
      <c r="R174" s="107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74"/>
      <c r="AH174" s="75"/>
      <c r="AI174" s="75"/>
      <c r="AJ174" s="75"/>
      <c r="AK174" s="75"/>
    </row>
    <row r="175" spans="1:37" ht="39.950000000000003" customHeight="1" x14ac:dyDescent="0.25">
      <c r="A175" s="129"/>
      <c r="B175" s="121"/>
      <c r="C175" s="47">
        <v>172</v>
      </c>
      <c r="D175" s="48" t="s">
        <v>318</v>
      </c>
      <c r="E175" s="47" t="s">
        <v>192</v>
      </c>
      <c r="F175" s="47" t="s">
        <v>416</v>
      </c>
      <c r="G175" s="49" t="s">
        <v>193</v>
      </c>
      <c r="H175" s="47" t="s">
        <v>25</v>
      </c>
      <c r="I175" s="50" t="s">
        <v>27</v>
      </c>
      <c r="J175" s="92">
        <v>22.9</v>
      </c>
      <c r="K175" s="35">
        <v>5</v>
      </c>
      <c r="L175" s="24">
        <f t="shared" si="4"/>
        <v>4</v>
      </c>
      <c r="M175" s="25" t="str">
        <f t="shared" si="5"/>
        <v>OK</v>
      </c>
      <c r="N175" s="107">
        <v>1</v>
      </c>
      <c r="O175" s="107"/>
      <c r="P175" s="107"/>
      <c r="Q175" s="107"/>
      <c r="R175" s="107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5"/>
      <c r="AI175" s="75"/>
      <c r="AJ175" s="75"/>
      <c r="AK175" s="75"/>
    </row>
    <row r="176" spans="1:37" ht="39.950000000000003" customHeight="1" x14ac:dyDescent="0.25">
      <c r="A176" s="129"/>
      <c r="B176" s="121"/>
      <c r="C176" s="47">
        <v>173</v>
      </c>
      <c r="D176" s="48" t="s">
        <v>317</v>
      </c>
      <c r="E176" s="47" t="s">
        <v>269</v>
      </c>
      <c r="F176" s="47" t="s">
        <v>445</v>
      </c>
      <c r="G176" s="49" t="s">
        <v>399</v>
      </c>
      <c r="H176" s="47" t="s">
        <v>25</v>
      </c>
      <c r="I176" s="50" t="s">
        <v>27</v>
      </c>
      <c r="J176" s="92">
        <v>2.06</v>
      </c>
      <c r="K176" s="35">
        <v>60</v>
      </c>
      <c r="L176" s="24">
        <f t="shared" si="4"/>
        <v>0</v>
      </c>
      <c r="M176" s="25" t="str">
        <f t="shared" si="5"/>
        <v>OK</v>
      </c>
      <c r="N176" s="107">
        <v>60</v>
      </c>
      <c r="O176" s="107"/>
      <c r="P176" s="107"/>
      <c r="Q176" s="107"/>
      <c r="R176" s="107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  <c r="AG176" s="74"/>
      <c r="AH176" s="75"/>
      <c r="AI176" s="75"/>
      <c r="AJ176" s="75"/>
      <c r="AK176" s="75"/>
    </row>
    <row r="177" spans="1:37" ht="39.950000000000003" customHeight="1" x14ac:dyDescent="0.25">
      <c r="A177" s="129"/>
      <c r="B177" s="121"/>
      <c r="C177" s="47">
        <v>174</v>
      </c>
      <c r="D177" s="48" t="s">
        <v>318</v>
      </c>
      <c r="E177" s="85" t="s">
        <v>270</v>
      </c>
      <c r="F177" s="85" t="s">
        <v>412</v>
      </c>
      <c r="G177" s="49" t="s">
        <v>271</v>
      </c>
      <c r="H177" s="47" t="s">
        <v>25</v>
      </c>
      <c r="I177" s="50" t="s">
        <v>27</v>
      </c>
      <c r="J177" s="88">
        <v>5.9</v>
      </c>
      <c r="K177" s="35">
        <v>100</v>
      </c>
      <c r="L177" s="24">
        <f t="shared" si="4"/>
        <v>0</v>
      </c>
      <c r="M177" s="25" t="str">
        <f t="shared" si="5"/>
        <v>OK</v>
      </c>
      <c r="N177" s="107">
        <v>50</v>
      </c>
      <c r="O177" s="107"/>
      <c r="P177" s="107"/>
      <c r="Q177" s="107"/>
      <c r="R177" s="107"/>
      <c r="S177" s="74"/>
      <c r="T177" s="74">
        <v>50</v>
      </c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5"/>
      <c r="AI177" s="75"/>
      <c r="AJ177" s="75"/>
      <c r="AK177" s="75"/>
    </row>
    <row r="178" spans="1:37" ht="39.950000000000003" customHeight="1" x14ac:dyDescent="0.25">
      <c r="A178" s="129"/>
      <c r="B178" s="121"/>
      <c r="C178" s="47">
        <v>175</v>
      </c>
      <c r="D178" s="48" t="s">
        <v>318</v>
      </c>
      <c r="E178" s="85" t="s">
        <v>264</v>
      </c>
      <c r="F178" s="85" t="s">
        <v>414</v>
      </c>
      <c r="G178" s="49" t="s">
        <v>265</v>
      </c>
      <c r="H178" s="47" t="s">
        <v>32</v>
      </c>
      <c r="I178" s="47" t="s">
        <v>27</v>
      </c>
      <c r="J178" s="88">
        <v>3.99</v>
      </c>
      <c r="K178" s="35"/>
      <c r="L178" s="24">
        <f t="shared" si="4"/>
        <v>0</v>
      </c>
      <c r="M178" s="25" t="str">
        <f t="shared" si="5"/>
        <v>OK</v>
      </c>
      <c r="N178" s="107"/>
      <c r="O178" s="107"/>
      <c r="P178" s="107"/>
      <c r="Q178" s="107"/>
      <c r="R178" s="107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  <c r="AC178" s="74"/>
      <c r="AD178" s="74"/>
      <c r="AE178" s="74"/>
      <c r="AF178" s="74"/>
      <c r="AG178" s="74"/>
      <c r="AH178" s="75"/>
      <c r="AI178" s="75"/>
      <c r="AJ178" s="75"/>
      <c r="AK178" s="75"/>
    </row>
    <row r="179" spans="1:37" ht="39.950000000000003" customHeight="1" x14ac:dyDescent="0.25">
      <c r="A179" s="129"/>
      <c r="B179" s="121"/>
      <c r="C179" s="47">
        <v>176</v>
      </c>
      <c r="D179" s="48" t="s">
        <v>380</v>
      </c>
      <c r="E179" s="85" t="s">
        <v>279</v>
      </c>
      <c r="F179" s="85" t="s">
        <v>478</v>
      </c>
      <c r="G179" s="49" t="s">
        <v>400</v>
      </c>
      <c r="H179" s="47" t="s">
        <v>25</v>
      </c>
      <c r="I179" s="50" t="s">
        <v>280</v>
      </c>
      <c r="J179" s="88">
        <v>0.68</v>
      </c>
      <c r="K179" s="35"/>
      <c r="L179" s="24">
        <f t="shared" si="4"/>
        <v>0</v>
      </c>
      <c r="M179" s="25" t="str">
        <f t="shared" si="5"/>
        <v>OK</v>
      </c>
      <c r="N179" s="107"/>
      <c r="O179" s="107"/>
      <c r="P179" s="107"/>
      <c r="Q179" s="107"/>
      <c r="R179" s="107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5"/>
      <c r="AI179" s="75"/>
      <c r="AJ179" s="75"/>
      <c r="AK179" s="75"/>
    </row>
    <row r="180" spans="1:37" ht="39.950000000000003" customHeight="1" x14ac:dyDescent="0.25">
      <c r="A180" s="129"/>
      <c r="B180" s="121"/>
      <c r="C180" s="47">
        <v>177</v>
      </c>
      <c r="D180" s="48" t="s">
        <v>380</v>
      </c>
      <c r="E180" s="85" t="s">
        <v>281</v>
      </c>
      <c r="F180" s="85" t="s">
        <v>478</v>
      </c>
      <c r="G180" s="49" t="s">
        <v>401</v>
      </c>
      <c r="H180" s="47" t="s">
        <v>25</v>
      </c>
      <c r="I180" s="50" t="s">
        <v>280</v>
      </c>
      <c r="J180" s="88">
        <v>0.68</v>
      </c>
      <c r="K180" s="40"/>
      <c r="L180" s="24">
        <f t="shared" si="4"/>
        <v>0</v>
      </c>
      <c r="M180" s="25" t="str">
        <f t="shared" si="5"/>
        <v>OK</v>
      </c>
      <c r="N180" s="107"/>
      <c r="O180" s="107"/>
      <c r="P180" s="107"/>
      <c r="Q180" s="107"/>
      <c r="R180" s="107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  <c r="AH180" s="75"/>
      <c r="AI180" s="75"/>
      <c r="AJ180" s="75"/>
      <c r="AK180" s="75"/>
    </row>
    <row r="181" spans="1:37" ht="39.950000000000003" customHeight="1" x14ac:dyDescent="0.25">
      <c r="A181" s="129"/>
      <c r="B181" s="121"/>
      <c r="C181" s="47">
        <v>178</v>
      </c>
      <c r="D181" s="48" t="s">
        <v>380</v>
      </c>
      <c r="E181" s="85" t="s">
        <v>282</v>
      </c>
      <c r="F181" s="85" t="s">
        <v>478</v>
      </c>
      <c r="G181" s="49" t="s">
        <v>402</v>
      </c>
      <c r="H181" s="47" t="s">
        <v>25</v>
      </c>
      <c r="I181" s="50" t="s">
        <v>280</v>
      </c>
      <c r="J181" s="88">
        <v>0.68</v>
      </c>
      <c r="K181" s="40"/>
      <c r="L181" s="24">
        <f t="shared" si="4"/>
        <v>0</v>
      </c>
      <c r="M181" s="25" t="str">
        <f t="shared" si="5"/>
        <v>OK</v>
      </c>
      <c r="N181" s="107"/>
      <c r="O181" s="107"/>
      <c r="P181" s="107"/>
      <c r="Q181" s="107"/>
      <c r="R181" s="107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5"/>
      <c r="AI181" s="75"/>
      <c r="AJ181" s="75"/>
      <c r="AK181" s="75"/>
    </row>
    <row r="182" spans="1:37" ht="39.950000000000003" customHeight="1" x14ac:dyDescent="0.25">
      <c r="A182" s="129"/>
      <c r="B182" s="121"/>
      <c r="C182" s="47">
        <v>179</v>
      </c>
      <c r="D182" s="48" t="s">
        <v>380</v>
      </c>
      <c r="E182" s="85" t="s">
        <v>283</v>
      </c>
      <c r="F182" s="85" t="s">
        <v>478</v>
      </c>
      <c r="G182" s="49" t="s">
        <v>403</v>
      </c>
      <c r="H182" s="47" t="s">
        <v>25</v>
      </c>
      <c r="I182" s="50" t="s">
        <v>280</v>
      </c>
      <c r="J182" s="88">
        <v>0.68</v>
      </c>
      <c r="K182" s="35"/>
      <c r="L182" s="24">
        <f t="shared" si="4"/>
        <v>0</v>
      </c>
      <c r="M182" s="25" t="str">
        <f t="shared" si="5"/>
        <v>OK</v>
      </c>
      <c r="N182" s="107"/>
      <c r="O182" s="107"/>
      <c r="P182" s="107"/>
      <c r="Q182" s="107"/>
      <c r="R182" s="107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5"/>
      <c r="AI182" s="75"/>
      <c r="AJ182" s="75"/>
      <c r="AK182" s="75"/>
    </row>
    <row r="183" spans="1:37" ht="39.950000000000003" customHeight="1" x14ac:dyDescent="0.25">
      <c r="A183" s="129"/>
      <c r="B183" s="121"/>
      <c r="C183" s="47">
        <v>180</v>
      </c>
      <c r="D183" s="48" t="s">
        <v>380</v>
      </c>
      <c r="E183" s="47" t="s">
        <v>284</v>
      </c>
      <c r="F183" s="47" t="s">
        <v>478</v>
      </c>
      <c r="G183" s="49" t="s">
        <v>404</v>
      </c>
      <c r="H183" s="47" t="s">
        <v>25</v>
      </c>
      <c r="I183" s="50" t="s">
        <v>280</v>
      </c>
      <c r="J183" s="88">
        <v>0.68</v>
      </c>
      <c r="K183" s="35"/>
      <c r="L183" s="24">
        <f t="shared" si="4"/>
        <v>0</v>
      </c>
      <c r="M183" s="25" t="str">
        <f t="shared" si="5"/>
        <v>OK</v>
      </c>
      <c r="N183" s="107"/>
      <c r="O183" s="107"/>
      <c r="P183" s="107"/>
      <c r="Q183" s="107"/>
      <c r="R183" s="107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5"/>
      <c r="AI183" s="75"/>
      <c r="AJ183" s="75"/>
      <c r="AK183" s="75"/>
    </row>
    <row r="184" spans="1:37" ht="39.950000000000003" customHeight="1" x14ac:dyDescent="0.25">
      <c r="A184" s="129"/>
      <c r="B184" s="121"/>
      <c r="C184" s="47">
        <v>181</v>
      </c>
      <c r="D184" s="48" t="s">
        <v>380</v>
      </c>
      <c r="E184" s="47" t="s">
        <v>285</v>
      </c>
      <c r="F184" s="47" t="s">
        <v>478</v>
      </c>
      <c r="G184" s="49" t="s">
        <v>405</v>
      </c>
      <c r="H184" s="47" t="s">
        <v>25</v>
      </c>
      <c r="I184" s="50" t="s">
        <v>280</v>
      </c>
      <c r="J184" s="88">
        <v>0.68</v>
      </c>
      <c r="K184" s="35"/>
      <c r="L184" s="24">
        <f t="shared" si="4"/>
        <v>0</v>
      </c>
      <c r="M184" s="25" t="str">
        <f t="shared" si="5"/>
        <v>OK</v>
      </c>
      <c r="N184" s="107"/>
      <c r="O184" s="107"/>
      <c r="P184" s="107"/>
      <c r="Q184" s="107"/>
      <c r="R184" s="107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4"/>
      <c r="AG184" s="74"/>
      <c r="AH184" s="75"/>
      <c r="AI184" s="75"/>
      <c r="AJ184" s="75"/>
      <c r="AK184" s="75"/>
    </row>
    <row r="185" spans="1:37" ht="39.950000000000003" customHeight="1" x14ac:dyDescent="0.25">
      <c r="A185" s="129"/>
      <c r="B185" s="121"/>
      <c r="C185" s="47">
        <v>182</v>
      </c>
      <c r="D185" s="48" t="s">
        <v>318</v>
      </c>
      <c r="E185" s="61" t="s">
        <v>260</v>
      </c>
      <c r="F185" s="61" t="s">
        <v>551</v>
      </c>
      <c r="G185" s="49" t="s">
        <v>261</v>
      </c>
      <c r="H185" s="47" t="s">
        <v>32</v>
      </c>
      <c r="I185" s="50" t="s">
        <v>27</v>
      </c>
      <c r="J185" s="88">
        <v>2.13</v>
      </c>
      <c r="K185" s="35">
        <v>1</v>
      </c>
      <c r="L185" s="24">
        <f t="shared" si="4"/>
        <v>1</v>
      </c>
      <c r="M185" s="25" t="str">
        <f t="shared" si="5"/>
        <v>OK</v>
      </c>
      <c r="N185" s="107"/>
      <c r="O185" s="107"/>
      <c r="P185" s="107"/>
      <c r="Q185" s="107"/>
      <c r="R185" s="107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5"/>
      <c r="AI185" s="75"/>
      <c r="AJ185" s="75"/>
      <c r="AK185" s="75"/>
    </row>
    <row r="186" spans="1:37" ht="39.950000000000003" customHeight="1" x14ac:dyDescent="0.25">
      <c r="A186" s="129"/>
      <c r="B186" s="121"/>
      <c r="C186" s="47">
        <v>183</v>
      </c>
      <c r="D186" s="48" t="s">
        <v>318</v>
      </c>
      <c r="E186" s="61" t="s">
        <v>262</v>
      </c>
      <c r="F186" s="61" t="s">
        <v>551</v>
      </c>
      <c r="G186" s="49" t="s">
        <v>263</v>
      </c>
      <c r="H186" s="47" t="s">
        <v>32</v>
      </c>
      <c r="I186" s="50" t="s">
        <v>27</v>
      </c>
      <c r="J186" s="88">
        <v>2.13</v>
      </c>
      <c r="K186" s="35"/>
      <c r="L186" s="24">
        <f t="shared" si="4"/>
        <v>0</v>
      </c>
      <c r="M186" s="25" t="str">
        <f t="shared" si="5"/>
        <v>OK</v>
      </c>
      <c r="N186" s="107"/>
      <c r="O186" s="107"/>
      <c r="P186" s="107"/>
      <c r="Q186" s="107"/>
      <c r="R186" s="107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5"/>
      <c r="AI186" s="75"/>
      <c r="AJ186" s="75"/>
      <c r="AK186" s="75"/>
    </row>
    <row r="187" spans="1:37" ht="39.950000000000003" customHeight="1" x14ac:dyDescent="0.25">
      <c r="A187" s="129"/>
      <c r="B187" s="121"/>
      <c r="C187" s="47">
        <v>184</v>
      </c>
      <c r="D187" s="48" t="s">
        <v>380</v>
      </c>
      <c r="E187" s="47" t="s">
        <v>288</v>
      </c>
      <c r="F187" s="47" t="s">
        <v>445</v>
      </c>
      <c r="G187" s="49" t="s">
        <v>289</v>
      </c>
      <c r="H187" s="47" t="s">
        <v>25</v>
      </c>
      <c r="I187" s="50" t="s">
        <v>280</v>
      </c>
      <c r="J187" s="88">
        <v>3.18</v>
      </c>
      <c r="K187" s="35"/>
      <c r="L187" s="24">
        <f t="shared" si="4"/>
        <v>0</v>
      </c>
      <c r="M187" s="25" t="str">
        <f t="shared" si="5"/>
        <v>OK</v>
      </c>
      <c r="N187" s="107"/>
      <c r="O187" s="107"/>
      <c r="P187" s="107"/>
      <c r="Q187" s="107"/>
      <c r="R187" s="107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5"/>
      <c r="AI187" s="75"/>
      <c r="AJ187" s="75"/>
      <c r="AK187" s="75"/>
    </row>
    <row r="188" spans="1:37" ht="39.950000000000003" customHeight="1" x14ac:dyDescent="0.25">
      <c r="A188" s="129"/>
      <c r="B188" s="121"/>
      <c r="C188" s="47">
        <v>185</v>
      </c>
      <c r="D188" s="48" t="s">
        <v>380</v>
      </c>
      <c r="E188" s="47" t="s">
        <v>286</v>
      </c>
      <c r="F188" s="47" t="s">
        <v>552</v>
      </c>
      <c r="G188" s="49" t="s">
        <v>287</v>
      </c>
      <c r="H188" s="47" t="s">
        <v>25</v>
      </c>
      <c r="I188" s="50" t="s">
        <v>280</v>
      </c>
      <c r="J188" s="88">
        <v>7.29</v>
      </c>
      <c r="K188" s="35"/>
      <c r="L188" s="24">
        <f t="shared" si="4"/>
        <v>0</v>
      </c>
      <c r="M188" s="25" t="str">
        <f t="shared" si="5"/>
        <v>OK</v>
      </c>
      <c r="N188" s="107"/>
      <c r="O188" s="107"/>
      <c r="P188" s="107"/>
      <c r="Q188" s="107"/>
      <c r="R188" s="107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  <c r="AG188" s="74"/>
      <c r="AH188" s="75"/>
      <c r="AI188" s="75"/>
      <c r="AJ188" s="75"/>
      <c r="AK188" s="75"/>
    </row>
    <row r="189" spans="1:37" ht="39.950000000000003" customHeight="1" x14ac:dyDescent="0.25">
      <c r="A189" s="129"/>
      <c r="B189" s="121"/>
      <c r="C189" s="47">
        <v>186</v>
      </c>
      <c r="D189" s="48" t="s">
        <v>380</v>
      </c>
      <c r="E189" s="47" t="s">
        <v>290</v>
      </c>
      <c r="F189" s="47" t="s">
        <v>445</v>
      </c>
      <c r="G189" s="49" t="s">
        <v>291</v>
      </c>
      <c r="H189" s="47" t="s">
        <v>25</v>
      </c>
      <c r="I189" s="50" t="s">
        <v>280</v>
      </c>
      <c r="J189" s="88">
        <v>1.54</v>
      </c>
      <c r="K189" s="35"/>
      <c r="L189" s="24">
        <f t="shared" si="4"/>
        <v>0</v>
      </c>
      <c r="M189" s="25" t="str">
        <f t="shared" si="5"/>
        <v>OK</v>
      </c>
      <c r="N189" s="107"/>
      <c r="O189" s="107"/>
      <c r="P189" s="107"/>
      <c r="Q189" s="107"/>
      <c r="R189" s="107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5"/>
      <c r="AI189" s="75"/>
      <c r="AJ189" s="75"/>
      <c r="AK189" s="75"/>
    </row>
    <row r="190" spans="1:37" ht="39.950000000000003" customHeight="1" x14ac:dyDescent="0.25">
      <c r="A190" s="129"/>
      <c r="B190" s="121"/>
      <c r="C190" s="47">
        <v>187</v>
      </c>
      <c r="D190" s="48" t="s">
        <v>318</v>
      </c>
      <c r="E190" s="47" t="s">
        <v>272</v>
      </c>
      <c r="F190" s="47" t="s">
        <v>414</v>
      </c>
      <c r="G190" s="49" t="s">
        <v>273</v>
      </c>
      <c r="H190" s="47" t="s">
        <v>25</v>
      </c>
      <c r="I190" s="65" t="s">
        <v>27</v>
      </c>
      <c r="J190" s="88">
        <v>1.44</v>
      </c>
      <c r="K190" s="35">
        <v>40</v>
      </c>
      <c r="L190" s="24">
        <f t="shared" si="4"/>
        <v>40</v>
      </c>
      <c r="M190" s="25" t="str">
        <f t="shared" si="5"/>
        <v>OK</v>
      </c>
      <c r="N190" s="107"/>
      <c r="O190" s="107"/>
      <c r="P190" s="107"/>
      <c r="Q190" s="107"/>
      <c r="R190" s="107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  <c r="AF190" s="74"/>
      <c r="AG190" s="74"/>
      <c r="AH190" s="75"/>
      <c r="AI190" s="75"/>
      <c r="AJ190" s="75"/>
      <c r="AK190" s="75"/>
    </row>
    <row r="191" spans="1:37" ht="39.950000000000003" customHeight="1" x14ac:dyDescent="0.25">
      <c r="A191" s="129"/>
      <c r="B191" s="121"/>
      <c r="C191" s="47">
        <v>188</v>
      </c>
      <c r="D191" s="48" t="s">
        <v>318</v>
      </c>
      <c r="E191" s="47" t="s">
        <v>379</v>
      </c>
      <c r="F191" s="47" t="s">
        <v>545</v>
      </c>
      <c r="G191" s="67" t="s">
        <v>276</v>
      </c>
      <c r="H191" s="66" t="s">
        <v>25</v>
      </c>
      <c r="I191" s="86" t="s">
        <v>27</v>
      </c>
      <c r="J191" s="88">
        <v>0.62</v>
      </c>
      <c r="K191" s="35">
        <v>500</v>
      </c>
      <c r="L191" s="24">
        <f t="shared" si="4"/>
        <v>500</v>
      </c>
      <c r="M191" s="25" t="str">
        <f t="shared" si="5"/>
        <v>OK</v>
      </c>
      <c r="N191" s="107"/>
      <c r="O191" s="107"/>
      <c r="P191" s="107"/>
      <c r="Q191" s="107"/>
      <c r="R191" s="107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5"/>
      <c r="AI191" s="75"/>
      <c r="AJ191" s="75"/>
      <c r="AK191" s="75"/>
    </row>
    <row r="192" spans="1:37" ht="39.950000000000003" customHeight="1" x14ac:dyDescent="0.25">
      <c r="A192" s="129"/>
      <c r="B192" s="122"/>
      <c r="C192" s="47">
        <v>189</v>
      </c>
      <c r="D192" s="48" t="s">
        <v>318</v>
      </c>
      <c r="E192" s="47" t="s">
        <v>274</v>
      </c>
      <c r="F192" s="47" t="s">
        <v>510</v>
      </c>
      <c r="G192" s="49" t="s">
        <v>275</v>
      </c>
      <c r="H192" s="47" t="s">
        <v>28</v>
      </c>
      <c r="I192" s="65" t="s">
        <v>27</v>
      </c>
      <c r="J192" s="88">
        <v>4.8</v>
      </c>
      <c r="K192" s="35">
        <v>10</v>
      </c>
      <c r="L192" s="24">
        <f t="shared" si="4"/>
        <v>10</v>
      </c>
      <c r="M192" s="25" t="str">
        <f t="shared" si="5"/>
        <v>OK</v>
      </c>
      <c r="N192" s="107"/>
      <c r="O192" s="107"/>
      <c r="P192" s="107"/>
      <c r="Q192" s="107"/>
      <c r="R192" s="107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5"/>
      <c r="AI192" s="75"/>
      <c r="AJ192" s="75"/>
      <c r="AK192" s="75"/>
    </row>
    <row r="193" spans="1:37" ht="39.950000000000003" customHeight="1" x14ac:dyDescent="0.25">
      <c r="A193" s="109">
        <v>20</v>
      </c>
      <c r="B193" s="112" t="s">
        <v>410</v>
      </c>
      <c r="C193" s="51">
        <v>190</v>
      </c>
      <c r="D193" s="52" t="s">
        <v>317</v>
      </c>
      <c r="E193" s="87" t="s">
        <v>553</v>
      </c>
      <c r="F193" s="51" t="s">
        <v>554</v>
      </c>
      <c r="G193" s="53" t="s">
        <v>555</v>
      </c>
      <c r="H193" s="51" t="s">
        <v>25</v>
      </c>
      <c r="I193" s="80" t="s">
        <v>27</v>
      </c>
      <c r="J193" s="89">
        <v>218.59</v>
      </c>
      <c r="K193" s="35">
        <v>10</v>
      </c>
      <c r="L193" s="24">
        <f t="shared" si="4"/>
        <v>5</v>
      </c>
      <c r="M193" s="25" t="str">
        <f t="shared" si="5"/>
        <v>OK</v>
      </c>
      <c r="N193" s="107">
        <v>5</v>
      </c>
      <c r="O193" s="107"/>
      <c r="P193" s="107"/>
      <c r="Q193" s="107"/>
      <c r="R193" s="107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5"/>
      <c r="AI193" s="75"/>
      <c r="AJ193" s="75"/>
      <c r="AK193" s="75"/>
    </row>
    <row r="194" spans="1:37" ht="39.950000000000003" customHeight="1" x14ac:dyDescent="0.25">
      <c r="A194" s="110"/>
      <c r="B194" s="113"/>
      <c r="C194" s="51">
        <v>191</v>
      </c>
      <c r="D194" s="52" t="s">
        <v>317</v>
      </c>
      <c r="E194" s="87" t="s">
        <v>294</v>
      </c>
      <c r="F194" s="51" t="s">
        <v>554</v>
      </c>
      <c r="G194" s="53" t="s">
        <v>556</v>
      </c>
      <c r="H194" s="51" t="s">
        <v>25</v>
      </c>
      <c r="I194" s="80" t="s">
        <v>27</v>
      </c>
      <c r="J194" s="89">
        <v>113.42</v>
      </c>
      <c r="K194" s="35"/>
      <c r="L194" s="24">
        <f t="shared" si="4"/>
        <v>0</v>
      </c>
      <c r="M194" s="25" t="str">
        <f t="shared" si="5"/>
        <v>OK</v>
      </c>
      <c r="N194" s="107"/>
      <c r="O194" s="107"/>
      <c r="P194" s="107"/>
      <c r="Q194" s="107"/>
      <c r="R194" s="107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  <c r="AC194" s="74"/>
      <c r="AD194" s="74"/>
      <c r="AE194" s="74"/>
      <c r="AF194" s="74"/>
      <c r="AG194" s="74"/>
      <c r="AH194" s="75"/>
      <c r="AI194" s="75"/>
      <c r="AJ194" s="75"/>
      <c r="AK194" s="75"/>
    </row>
    <row r="195" spans="1:37" ht="39.950000000000003" customHeight="1" x14ac:dyDescent="0.25">
      <c r="A195" s="110"/>
      <c r="B195" s="113"/>
      <c r="C195" s="51">
        <v>192</v>
      </c>
      <c r="D195" s="52" t="s">
        <v>317</v>
      </c>
      <c r="E195" s="51" t="s">
        <v>296</v>
      </c>
      <c r="F195" s="51" t="s">
        <v>557</v>
      </c>
      <c r="G195" s="53" t="s">
        <v>297</v>
      </c>
      <c r="H195" s="51" t="s">
        <v>25</v>
      </c>
      <c r="I195" s="80" t="s">
        <v>27</v>
      </c>
      <c r="J195" s="89">
        <v>37.700000000000003</v>
      </c>
      <c r="K195" s="35">
        <v>20</v>
      </c>
      <c r="L195" s="24">
        <f t="shared" si="4"/>
        <v>5</v>
      </c>
      <c r="M195" s="25" t="str">
        <f t="shared" si="5"/>
        <v>OK</v>
      </c>
      <c r="N195" s="107">
        <v>15</v>
      </c>
      <c r="O195" s="107"/>
      <c r="P195" s="107"/>
      <c r="Q195" s="107"/>
      <c r="R195" s="107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5"/>
      <c r="AI195" s="75"/>
      <c r="AJ195" s="75"/>
      <c r="AK195" s="75"/>
    </row>
    <row r="196" spans="1:37" ht="39.950000000000003" customHeight="1" x14ac:dyDescent="0.25">
      <c r="A196" s="110"/>
      <c r="B196" s="113"/>
      <c r="C196" s="51">
        <v>193</v>
      </c>
      <c r="D196" s="52" t="s">
        <v>317</v>
      </c>
      <c r="E196" s="51" t="s">
        <v>294</v>
      </c>
      <c r="F196" s="51" t="s">
        <v>557</v>
      </c>
      <c r="G196" s="53" t="s">
        <v>295</v>
      </c>
      <c r="H196" s="51" t="s">
        <v>25</v>
      </c>
      <c r="I196" s="80" t="s">
        <v>27</v>
      </c>
      <c r="J196" s="89">
        <v>51.03</v>
      </c>
      <c r="K196" s="35">
        <v>31</v>
      </c>
      <c r="L196" s="24">
        <f t="shared" si="4"/>
        <v>16</v>
      </c>
      <c r="M196" s="25" t="str">
        <f t="shared" si="5"/>
        <v>OK</v>
      </c>
      <c r="N196" s="107">
        <v>15</v>
      </c>
      <c r="O196" s="107"/>
      <c r="P196" s="107"/>
      <c r="Q196" s="107"/>
      <c r="R196" s="107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74"/>
      <c r="AG196" s="74"/>
      <c r="AH196" s="75"/>
      <c r="AI196" s="75"/>
      <c r="AJ196" s="75"/>
      <c r="AK196" s="75"/>
    </row>
    <row r="197" spans="1:37" ht="39.950000000000003" customHeight="1" x14ac:dyDescent="0.25">
      <c r="A197" s="111"/>
      <c r="B197" s="114"/>
      <c r="C197" s="51">
        <v>194</v>
      </c>
      <c r="D197" s="52" t="s">
        <v>317</v>
      </c>
      <c r="E197" s="51" t="s">
        <v>298</v>
      </c>
      <c r="F197" s="51" t="s">
        <v>554</v>
      </c>
      <c r="G197" s="53" t="s">
        <v>558</v>
      </c>
      <c r="H197" s="51" t="s">
        <v>25</v>
      </c>
      <c r="I197" s="54" t="s">
        <v>27</v>
      </c>
      <c r="J197" s="89">
        <v>40.98</v>
      </c>
      <c r="K197" s="35">
        <v>11</v>
      </c>
      <c r="L197" s="24">
        <f t="shared" ref="L197:L210" si="6">K197-(SUM(N197:AG197))</f>
        <v>9</v>
      </c>
      <c r="M197" s="25" t="str">
        <f t="shared" ref="M197:M210" si="7">IF(L197&lt;0,"ATENÇÃO","OK")</f>
        <v>OK</v>
      </c>
      <c r="N197" s="107">
        <v>2</v>
      </c>
      <c r="O197" s="107"/>
      <c r="P197" s="107"/>
      <c r="Q197" s="107"/>
      <c r="R197" s="107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5"/>
      <c r="AI197" s="75"/>
      <c r="AJ197" s="75"/>
      <c r="AK197" s="75"/>
    </row>
    <row r="198" spans="1:37" ht="39.950000000000003" customHeight="1" x14ac:dyDescent="0.25">
      <c r="A198" s="117">
        <v>21</v>
      </c>
      <c r="B198" s="120" t="s">
        <v>559</v>
      </c>
      <c r="C198" s="47">
        <v>195</v>
      </c>
      <c r="D198" s="48" t="s">
        <v>316</v>
      </c>
      <c r="E198" s="47" t="s">
        <v>164</v>
      </c>
      <c r="F198" s="47" t="s">
        <v>560</v>
      </c>
      <c r="G198" s="49" t="s">
        <v>165</v>
      </c>
      <c r="H198" s="47" t="s">
        <v>28</v>
      </c>
      <c r="I198" s="65" t="s">
        <v>27</v>
      </c>
      <c r="J198" s="88">
        <v>48.5</v>
      </c>
      <c r="K198" s="35">
        <v>10</v>
      </c>
      <c r="L198" s="24">
        <f t="shared" si="6"/>
        <v>5</v>
      </c>
      <c r="M198" s="25" t="str">
        <f t="shared" si="7"/>
        <v>OK</v>
      </c>
      <c r="N198" s="107"/>
      <c r="O198" s="107"/>
      <c r="P198" s="107"/>
      <c r="Q198" s="107"/>
      <c r="R198" s="107">
        <v>5</v>
      </c>
      <c r="S198" s="74"/>
      <c r="T198" s="74"/>
      <c r="U198" s="74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74"/>
      <c r="AH198" s="75"/>
      <c r="AI198" s="75"/>
      <c r="AJ198" s="75"/>
      <c r="AK198" s="75"/>
    </row>
    <row r="199" spans="1:37" ht="39.950000000000003" customHeight="1" x14ac:dyDescent="0.25">
      <c r="A199" s="118"/>
      <c r="B199" s="121"/>
      <c r="C199" s="47">
        <v>196</v>
      </c>
      <c r="D199" s="48" t="s">
        <v>316</v>
      </c>
      <c r="E199" s="47" t="s">
        <v>166</v>
      </c>
      <c r="F199" s="47" t="s">
        <v>560</v>
      </c>
      <c r="G199" s="49" t="s">
        <v>167</v>
      </c>
      <c r="H199" s="47" t="s">
        <v>28</v>
      </c>
      <c r="I199" s="65" t="s">
        <v>27</v>
      </c>
      <c r="J199" s="88">
        <v>42.2</v>
      </c>
      <c r="K199" s="35">
        <v>10</v>
      </c>
      <c r="L199" s="24">
        <f t="shared" si="6"/>
        <v>10</v>
      </c>
      <c r="M199" s="25" t="str">
        <f t="shared" si="7"/>
        <v>OK</v>
      </c>
      <c r="N199" s="107"/>
      <c r="O199" s="107"/>
      <c r="P199" s="107"/>
      <c r="Q199" s="107"/>
      <c r="R199" s="107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  <c r="AH199" s="75"/>
      <c r="AI199" s="75"/>
      <c r="AJ199" s="75"/>
      <c r="AK199" s="75"/>
    </row>
    <row r="200" spans="1:37" ht="39.950000000000003" customHeight="1" x14ac:dyDescent="0.25">
      <c r="A200" s="118"/>
      <c r="B200" s="121"/>
      <c r="C200" s="47">
        <v>197</v>
      </c>
      <c r="D200" s="48" t="s">
        <v>316</v>
      </c>
      <c r="E200" s="47" t="s">
        <v>168</v>
      </c>
      <c r="F200" s="47" t="s">
        <v>560</v>
      </c>
      <c r="G200" s="49" t="s">
        <v>561</v>
      </c>
      <c r="H200" s="47" t="s">
        <v>28</v>
      </c>
      <c r="I200" s="65" t="s">
        <v>27</v>
      </c>
      <c r="J200" s="88">
        <v>15.4</v>
      </c>
      <c r="K200" s="35">
        <v>5</v>
      </c>
      <c r="L200" s="24">
        <f t="shared" si="6"/>
        <v>0</v>
      </c>
      <c r="M200" s="25" t="str">
        <f t="shared" si="7"/>
        <v>OK</v>
      </c>
      <c r="N200" s="107"/>
      <c r="O200" s="107"/>
      <c r="P200" s="107"/>
      <c r="Q200" s="107"/>
      <c r="R200" s="107">
        <v>5</v>
      </c>
      <c r="S200" s="74"/>
      <c r="T200" s="74"/>
      <c r="U200" s="74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74"/>
      <c r="AH200" s="75"/>
      <c r="AI200" s="75"/>
      <c r="AJ200" s="75"/>
      <c r="AK200" s="75"/>
    </row>
    <row r="201" spans="1:37" ht="39.950000000000003" customHeight="1" x14ac:dyDescent="0.25">
      <c r="A201" s="118"/>
      <c r="B201" s="121"/>
      <c r="C201" s="47">
        <v>198</v>
      </c>
      <c r="D201" s="48" t="s">
        <v>316</v>
      </c>
      <c r="E201" s="47" t="s">
        <v>169</v>
      </c>
      <c r="F201" s="47" t="s">
        <v>560</v>
      </c>
      <c r="G201" s="49" t="s">
        <v>562</v>
      </c>
      <c r="H201" s="47" t="s">
        <v>28</v>
      </c>
      <c r="I201" s="65" t="s">
        <v>27</v>
      </c>
      <c r="J201" s="88">
        <v>15.2</v>
      </c>
      <c r="K201" s="35">
        <v>5</v>
      </c>
      <c r="L201" s="24">
        <f t="shared" si="6"/>
        <v>0</v>
      </c>
      <c r="M201" s="25" t="str">
        <f t="shared" si="7"/>
        <v>OK</v>
      </c>
      <c r="N201" s="107"/>
      <c r="O201" s="107"/>
      <c r="P201" s="107"/>
      <c r="Q201" s="107"/>
      <c r="R201" s="107">
        <v>5</v>
      </c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5"/>
      <c r="AI201" s="75"/>
      <c r="AJ201" s="75"/>
      <c r="AK201" s="75"/>
    </row>
    <row r="202" spans="1:37" ht="39.950000000000003" customHeight="1" x14ac:dyDescent="0.25">
      <c r="A202" s="118"/>
      <c r="B202" s="121"/>
      <c r="C202" s="47">
        <v>199</v>
      </c>
      <c r="D202" s="48" t="s">
        <v>316</v>
      </c>
      <c r="E202" s="47" t="s">
        <v>170</v>
      </c>
      <c r="F202" s="47" t="s">
        <v>560</v>
      </c>
      <c r="G202" s="49" t="s">
        <v>563</v>
      </c>
      <c r="H202" s="47" t="s">
        <v>28</v>
      </c>
      <c r="I202" s="65" t="s">
        <v>27</v>
      </c>
      <c r="J202" s="88">
        <v>14</v>
      </c>
      <c r="K202" s="35">
        <v>5</v>
      </c>
      <c r="L202" s="24">
        <f t="shared" si="6"/>
        <v>0</v>
      </c>
      <c r="M202" s="25" t="str">
        <f t="shared" si="7"/>
        <v>OK</v>
      </c>
      <c r="N202" s="107"/>
      <c r="O202" s="107"/>
      <c r="P202" s="107"/>
      <c r="Q202" s="107"/>
      <c r="R202" s="107">
        <v>5</v>
      </c>
      <c r="S202" s="74"/>
      <c r="T202" s="74"/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  <c r="AH202" s="75"/>
      <c r="AI202" s="75"/>
      <c r="AJ202" s="75"/>
      <c r="AK202" s="75"/>
    </row>
    <row r="203" spans="1:37" ht="39.950000000000003" customHeight="1" x14ac:dyDescent="0.25">
      <c r="A203" s="118"/>
      <c r="B203" s="121"/>
      <c r="C203" s="47">
        <v>200</v>
      </c>
      <c r="D203" s="48" t="s">
        <v>316</v>
      </c>
      <c r="E203" s="47" t="s">
        <v>342</v>
      </c>
      <c r="F203" s="47" t="s">
        <v>560</v>
      </c>
      <c r="G203" s="49" t="s">
        <v>343</v>
      </c>
      <c r="H203" s="47" t="s">
        <v>28</v>
      </c>
      <c r="I203" s="65" t="s">
        <v>27</v>
      </c>
      <c r="J203" s="88">
        <v>54.6</v>
      </c>
      <c r="K203" s="35">
        <v>5</v>
      </c>
      <c r="L203" s="24">
        <f t="shared" si="6"/>
        <v>5</v>
      </c>
      <c r="M203" s="25" t="str">
        <f t="shared" si="7"/>
        <v>OK</v>
      </c>
      <c r="N203" s="107"/>
      <c r="O203" s="107"/>
      <c r="P203" s="107"/>
      <c r="Q203" s="107"/>
      <c r="R203" s="107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5"/>
      <c r="AI203" s="75"/>
      <c r="AJ203" s="75"/>
      <c r="AK203" s="75"/>
    </row>
    <row r="204" spans="1:37" ht="39.950000000000003" customHeight="1" x14ac:dyDescent="0.25">
      <c r="A204" s="118"/>
      <c r="B204" s="121"/>
      <c r="C204" s="47">
        <v>201</v>
      </c>
      <c r="D204" s="48" t="s">
        <v>316</v>
      </c>
      <c r="E204" s="47" t="s">
        <v>344</v>
      </c>
      <c r="F204" s="47" t="s">
        <v>560</v>
      </c>
      <c r="G204" s="49" t="s">
        <v>564</v>
      </c>
      <c r="H204" s="47" t="s">
        <v>28</v>
      </c>
      <c r="I204" s="65" t="s">
        <v>27</v>
      </c>
      <c r="J204" s="88">
        <v>51.8</v>
      </c>
      <c r="K204" s="35">
        <v>5</v>
      </c>
      <c r="L204" s="24">
        <f t="shared" si="6"/>
        <v>5</v>
      </c>
      <c r="M204" s="25" t="str">
        <f t="shared" si="7"/>
        <v>OK</v>
      </c>
      <c r="N204" s="107"/>
      <c r="O204" s="107"/>
      <c r="P204" s="107"/>
      <c r="Q204" s="107"/>
      <c r="R204" s="107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74"/>
      <c r="AH204" s="75"/>
      <c r="AI204" s="75"/>
      <c r="AJ204" s="75"/>
      <c r="AK204" s="75"/>
    </row>
    <row r="205" spans="1:37" ht="39.950000000000003" customHeight="1" x14ac:dyDescent="0.25">
      <c r="A205" s="118"/>
      <c r="B205" s="121"/>
      <c r="C205" s="47">
        <v>202</v>
      </c>
      <c r="D205" s="48" t="s">
        <v>316</v>
      </c>
      <c r="E205" s="47" t="s">
        <v>345</v>
      </c>
      <c r="F205" s="47" t="s">
        <v>560</v>
      </c>
      <c r="G205" s="49" t="s">
        <v>565</v>
      </c>
      <c r="H205" s="47" t="s">
        <v>28</v>
      </c>
      <c r="I205" s="65" t="s">
        <v>27</v>
      </c>
      <c r="J205" s="88">
        <v>51.8</v>
      </c>
      <c r="K205" s="36">
        <v>5</v>
      </c>
      <c r="L205" s="24">
        <f t="shared" si="6"/>
        <v>5</v>
      </c>
      <c r="M205" s="25" t="str">
        <f t="shared" si="7"/>
        <v>OK</v>
      </c>
      <c r="N205" s="107"/>
      <c r="O205" s="107"/>
      <c r="P205" s="107"/>
      <c r="Q205" s="107"/>
      <c r="R205" s="107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5"/>
      <c r="AI205" s="75"/>
      <c r="AJ205" s="75"/>
      <c r="AK205" s="75"/>
    </row>
    <row r="206" spans="1:37" ht="39.950000000000003" customHeight="1" x14ac:dyDescent="0.25">
      <c r="A206" s="118"/>
      <c r="B206" s="121"/>
      <c r="C206" s="47">
        <v>203</v>
      </c>
      <c r="D206" s="48" t="s">
        <v>316</v>
      </c>
      <c r="E206" s="47" t="s">
        <v>566</v>
      </c>
      <c r="F206" s="47" t="s">
        <v>560</v>
      </c>
      <c r="G206" s="49" t="s">
        <v>567</v>
      </c>
      <c r="H206" s="47" t="s">
        <v>28</v>
      </c>
      <c r="I206" s="65" t="s">
        <v>27</v>
      </c>
      <c r="J206" s="88">
        <v>9.1999999999999993</v>
      </c>
      <c r="K206" s="35">
        <v>50</v>
      </c>
      <c r="L206" s="24">
        <f t="shared" si="6"/>
        <v>40</v>
      </c>
      <c r="M206" s="25" t="str">
        <f t="shared" si="7"/>
        <v>OK</v>
      </c>
      <c r="N206" s="107"/>
      <c r="O206" s="107"/>
      <c r="P206" s="107"/>
      <c r="Q206" s="107"/>
      <c r="R206" s="107">
        <v>10</v>
      </c>
      <c r="S206" s="74"/>
      <c r="T206" s="74"/>
      <c r="U206" s="74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  <c r="AG206" s="74"/>
      <c r="AH206" s="75"/>
      <c r="AI206" s="75"/>
      <c r="AJ206" s="75"/>
      <c r="AK206" s="75"/>
    </row>
    <row r="207" spans="1:37" ht="39.950000000000003" customHeight="1" x14ac:dyDescent="0.25">
      <c r="A207" s="118"/>
      <c r="B207" s="121"/>
      <c r="C207" s="47">
        <v>204</v>
      </c>
      <c r="D207" s="48" t="s">
        <v>316</v>
      </c>
      <c r="E207" s="47" t="s">
        <v>171</v>
      </c>
      <c r="F207" s="47" t="s">
        <v>568</v>
      </c>
      <c r="G207" s="49" t="s">
        <v>569</v>
      </c>
      <c r="H207" s="47" t="s">
        <v>28</v>
      </c>
      <c r="I207" s="65" t="s">
        <v>27</v>
      </c>
      <c r="J207" s="88">
        <v>4.4000000000000004</v>
      </c>
      <c r="K207" s="35">
        <v>10</v>
      </c>
      <c r="L207" s="24">
        <f t="shared" si="6"/>
        <v>0</v>
      </c>
      <c r="M207" s="25" t="str">
        <f t="shared" si="7"/>
        <v>OK</v>
      </c>
      <c r="N207" s="107"/>
      <c r="O207" s="107"/>
      <c r="P207" s="107"/>
      <c r="Q207" s="107"/>
      <c r="R207" s="107">
        <v>10</v>
      </c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5"/>
      <c r="AI207" s="75"/>
      <c r="AJ207" s="75"/>
      <c r="AK207" s="75"/>
    </row>
    <row r="208" spans="1:37" ht="39.950000000000003" customHeight="1" x14ac:dyDescent="0.25">
      <c r="A208" s="118"/>
      <c r="B208" s="121"/>
      <c r="C208" s="47">
        <v>205</v>
      </c>
      <c r="D208" s="48" t="s">
        <v>316</v>
      </c>
      <c r="E208" s="47" t="s">
        <v>172</v>
      </c>
      <c r="F208" s="47" t="s">
        <v>560</v>
      </c>
      <c r="G208" s="49" t="s">
        <v>570</v>
      </c>
      <c r="H208" s="47" t="s">
        <v>37</v>
      </c>
      <c r="I208" s="65" t="s">
        <v>27</v>
      </c>
      <c r="J208" s="88">
        <v>3.2</v>
      </c>
      <c r="K208" s="35">
        <v>80</v>
      </c>
      <c r="L208" s="24">
        <f t="shared" si="6"/>
        <v>40</v>
      </c>
      <c r="M208" s="25" t="str">
        <f t="shared" si="7"/>
        <v>OK</v>
      </c>
      <c r="N208" s="107"/>
      <c r="O208" s="107"/>
      <c r="P208" s="107"/>
      <c r="Q208" s="107"/>
      <c r="R208" s="107">
        <v>40</v>
      </c>
      <c r="S208" s="74"/>
      <c r="T208" s="74"/>
      <c r="U208" s="74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  <c r="AG208" s="74"/>
      <c r="AH208" s="75"/>
      <c r="AI208" s="75"/>
      <c r="AJ208" s="75"/>
      <c r="AK208" s="75"/>
    </row>
    <row r="209" spans="1:37" ht="39.950000000000003" customHeight="1" x14ac:dyDescent="0.25">
      <c r="A209" s="118"/>
      <c r="B209" s="121"/>
      <c r="C209" s="47">
        <v>206</v>
      </c>
      <c r="D209" s="48" t="s">
        <v>316</v>
      </c>
      <c r="E209" s="47" t="s">
        <v>571</v>
      </c>
      <c r="F209" s="47" t="s">
        <v>572</v>
      </c>
      <c r="G209" s="49" t="s">
        <v>573</v>
      </c>
      <c r="H209" s="47" t="s">
        <v>574</v>
      </c>
      <c r="I209" s="65" t="s">
        <v>27</v>
      </c>
      <c r="J209" s="88">
        <v>27</v>
      </c>
      <c r="K209" s="35"/>
      <c r="L209" s="24">
        <f t="shared" si="6"/>
        <v>0</v>
      </c>
      <c r="M209" s="25" t="str">
        <f t="shared" si="7"/>
        <v>OK</v>
      </c>
      <c r="N209" s="107"/>
      <c r="O209" s="107"/>
      <c r="P209" s="107"/>
      <c r="Q209" s="107"/>
      <c r="R209" s="107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5"/>
      <c r="AI209" s="75"/>
      <c r="AJ209" s="75"/>
      <c r="AK209" s="75"/>
    </row>
    <row r="210" spans="1:37" ht="39.950000000000003" customHeight="1" x14ac:dyDescent="0.25">
      <c r="A210" s="119"/>
      <c r="B210" s="122"/>
      <c r="C210" s="47">
        <v>207</v>
      </c>
      <c r="D210" s="48" t="s">
        <v>316</v>
      </c>
      <c r="E210" s="47" t="s">
        <v>575</v>
      </c>
      <c r="F210" s="47" t="s">
        <v>576</v>
      </c>
      <c r="G210" s="49" t="s">
        <v>577</v>
      </c>
      <c r="H210" s="47" t="s">
        <v>574</v>
      </c>
      <c r="I210" s="65" t="s">
        <v>27</v>
      </c>
      <c r="J210" s="92">
        <v>210</v>
      </c>
      <c r="K210" s="35"/>
      <c r="L210" s="24">
        <f t="shared" si="6"/>
        <v>0</v>
      </c>
      <c r="M210" s="25" t="str">
        <f t="shared" si="7"/>
        <v>OK</v>
      </c>
      <c r="N210" s="107"/>
      <c r="O210" s="107"/>
      <c r="P210" s="107"/>
      <c r="Q210" s="107"/>
      <c r="R210" s="107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74"/>
      <c r="AH210" s="75"/>
      <c r="AI210" s="75"/>
      <c r="AJ210" s="75"/>
      <c r="AK210" s="75"/>
    </row>
  </sheetData>
  <mergeCells count="64">
    <mergeCell ref="A145:A158"/>
    <mergeCell ref="B145:B158"/>
    <mergeCell ref="A96:A108"/>
    <mergeCell ref="B96:B108"/>
    <mergeCell ref="A109:A111"/>
    <mergeCell ref="B109:B111"/>
    <mergeCell ref="A112:A129"/>
    <mergeCell ref="B112:B129"/>
    <mergeCell ref="R1:R2"/>
    <mergeCell ref="S1:S2"/>
    <mergeCell ref="A24:A30"/>
    <mergeCell ref="B24:B30"/>
    <mergeCell ref="A31:A33"/>
    <mergeCell ref="B31:B33"/>
    <mergeCell ref="N1:N2"/>
    <mergeCell ref="O1:O2"/>
    <mergeCell ref="A198:A210"/>
    <mergeCell ref="B198:B210"/>
    <mergeCell ref="AJ1:AJ2"/>
    <mergeCell ref="AK1:AK2"/>
    <mergeCell ref="A4:A11"/>
    <mergeCell ref="B4:B11"/>
    <mergeCell ref="A12:A23"/>
    <mergeCell ref="B12:B23"/>
    <mergeCell ref="AE1:AE2"/>
    <mergeCell ref="AF1:AF2"/>
    <mergeCell ref="AG1:AG2"/>
    <mergeCell ref="AH1:AH2"/>
    <mergeCell ref="AI1:AI2"/>
    <mergeCell ref="V1:V2"/>
    <mergeCell ref="W1:W2"/>
    <mergeCell ref="X1:X2"/>
    <mergeCell ref="A171:A192"/>
    <mergeCell ref="B171:B192"/>
    <mergeCell ref="A193:A197"/>
    <mergeCell ref="B193:B197"/>
    <mergeCell ref="A34:A50"/>
    <mergeCell ref="B34:B50"/>
    <mergeCell ref="A51:A55"/>
    <mergeCell ref="B51:B55"/>
    <mergeCell ref="A56:A86"/>
    <mergeCell ref="B56:B86"/>
    <mergeCell ref="A87:A89"/>
    <mergeCell ref="B87:B89"/>
    <mergeCell ref="A90:A95"/>
    <mergeCell ref="B90:B95"/>
    <mergeCell ref="A133:A144"/>
    <mergeCell ref="B133:B144"/>
    <mergeCell ref="T1:T2"/>
    <mergeCell ref="U1:U2"/>
    <mergeCell ref="A159:A170"/>
    <mergeCell ref="B159:B170"/>
    <mergeCell ref="AD1:AD2"/>
    <mergeCell ref="A2:M2"/>
    <mergeCell ref="Z1:Z2"/>
    <mergeCell ref="AA1:AA2"/>
    <mergeCell ref="AB1:AB2"/>
    <mergeCell ref="AC1:AC2"/>
    <mergeCell ref="Y1:Y2"/>
    <mergeCell ref="P1:P2"/>
    <mergeCell ref="A1:F1"/>
    <mergeCell ref="G1:J1"/>
    <mergeCell ref="K1:M1"/>
    <mergeCell ref="Q1:Q2"/>
  </mergeCells>
  <conditionalFormatting sqref="AA4:AG4">
    <cfRule type="cellIs" dxfId="125" priority="43" stopIfTrue="1" operator="greaterThan">
      <formula>0</formula>
    </cfRule>
    <cfRule type="cellIs" dxfId="124" priority="44" stopIfTrue="1" operator="greaterThan">
      <formula>0</formula>
    </cfRule>
    <cfRule type="cellIs" dxfId="123" priority="45" stopIfTrue="1" operator="greaterThan">
      <formula>0</formula>
    </cfRule>
  </conditionalFormatting>
  <conditionalFormatting sqref="AA5:AG210">
    <cfRule type="cellIs" dxfId="122" priority="40" stopIfTrue="1" operator="greaterThan">
      <formula>0</formula>
    </cfRule>
    <cfRule type="cellIs" dxfId="121" priority="41" stopIfTrue="1" operator="greaterThan">
      <formula>0</formula>
    </cfRule>
    <cfRule type="cellIs" dxfId="120" priority="42" stopIfTrue="1" operator="greaterThan">
      <formula>0</formula>
    </cfRule>
  </conditionalFormatting>
  <conditionalFormatting sqref="AA5:AG210">
    <cfRule type="cellIs" dxfId="119" priority="46" stopIfTrue="1" operator="greaterThan">
      <formula>0</formula>
    </cfRule>
    <cfRule type="cellIs" dxfId="118" priority="47" stopIfTrue="1" operator="greaterThan">
      <formula>0</formula>
    </cfRule>
    <cfRule type="cellIs" dxfId="117" priority="48" stopIfTrue="1" operator="greaterThan">
      <formula>0</formula>
    </cfRule>
  </conditionalFormatting>
  <conditionalFormatting sqref="Y4:Z4">
    <cfRule type="cellIs" dxfId="116" priority="22" stopIfTrue="1" operator="greaterThan">
      <formula>0</formula>
    </cfRule>
    <cfRule type="cellIs" dxfId="115" priority="23" stopIfTrue="1" operator="greaterThan">
      <formula>0</formula>
    </cfRule>
    <cfRule type="cellIs" dxfId="114" priority="24" stopIfTrue="1" operator="greaterThan">
      <formula>0</formula>
    </cfRule>
  </conditionalFormatting>
  <conditionalFormatting sqref="Y5:Z210">
    <cfRule type="cellIs" dxfId="113" priority="19" stopIfTrue="1" operator="greaterThan">
      <formula>0</formula>
    </cfRule>
    <cfRule type="cellIs" dxfId="112" priority="20" stopIfTrue="1" operator="greaterThan">
      <formula>0</formula>
    </cfRule>
    <cfRule type="cellIs" dxfId="111" priority="21" stopIfTrue="1" operator="greaterThan">
      <formula>0</formula>
    </cfRule>
  </conditionalFormatting>
  <conditionalFormatting sqref="S4:X4">
    <cfRule type="cellIs" dxfId="110" priority="16" stopIfTrue="1" operator="greaterThan">
      <formula>0</formula>
    </cfRule>
    <cfRule type="cellIs" dxfId="109" priority="17" stopIfTrue="1" operator="greaterThan">
      <formula>0</formula>
    </cfRule>
    <cfRule type="cellIs" dxfId="108" priority="18" stopIfTrue="1" operator="greaterThan">
      <formula>0</formula>
    </cfRule>
  </conditionalFormatting>
  <conditionalFormatting sqref="S5:X210">
    <cfRule type="cellIs" dxfId="107" priority="13" stopIfTrue="1" operator="greaterThan">
      <formula>0</formula>
    </cfRule>
    <cfRule type="cellIs" dxfId="106" priority="14" stopIfTrue="1" operator="greaterThan">
      <formula>0</formula>
    </cfRule>
    <cfRule type="cellIs" dxfId="105" priority="15" stopIfTrue="1" operator="greaterThan">
      <formula>0</formula>
    </cfRule>
  </conditionalFormatting>
  <conditionalFormatting sqref="Y5:Z210">
    <cfRule type="cellIs" dxfId="104" priority="25" stopIfTrue="1" operator="greaterThan">
      <formula>0</formula>
    </cfRule>
    <cfRule type="cellIs" dxfId="103" priority="26" stopIfTrue="1" operator="greaterThan">
      <formula>0</formula>
    </cfRule>
    <cfRule type="cellIs" dxfId="102" priority="27" stopIfTrue="1" operator="greaterThan">
      <formula>0</formula>
    </cfRule>
  </conditionalFormatting>
  <conditionalFormatting sqref="N4">
    <cfRule type="cellIs" dxfId="101" priority="10" stopIfTrue="1" operator="greaterThan">
      <formula>0</formula>
    </cfRule>
    <cfRule type="cellIs" dxfId="100" priority="11" stopIfTrue="1" operator="greaterThan">
      <formula>0</formula>
    </cfRule>
    <cfRule type="cellIs" dxfId="99" priority="12" stopIfTrue="1" operator="greaterThan">
      <formula>0</formula>
    </cfRule>
  </conditionalFormatting>
  <conditionalFormatting sqref="N5:N210">
    <cfRule type="cellIs" dxfId="98" priority="7" stopIfTrue="1" operator="greaterThan">
      <formula>0</formula>
    </cfRule>
    <cfRule type="cellIs" dxfId="97" priority="8" stopIfTrue="1" operator="greaterThan">
      <formula>0</formula>
    </cfRule>
    <cfRule type="cellIs" dxfId="96" priority="9" stopIfTrue="1" operator="greaterThan">
      <formula>0</formula>
    </cfRule>
  </conditionalFormatting>
  <conditionalFormatting sqref="O4:R4">
    <cfRule type="cellIs" dxfId="95" priority="4" stopIfTrue="1" operator="greaterThan">
      <formula>0</formula>
    </cfRule>
    <cfRule type="cellIs" dxfId="94" priority="5" stopIfTrue="1" operator="greaterThan">
      <formula>0</formula>
    </cfRule>
    <cfRule type="cellIs" dxfId="93" priority="6" stopIfTrue="1" operator="greaterThan">
      <formula>0</formula>
    </cfRule>
  </conditionalFormatting>
  <conditionalFormatting sqref="O5:R210">
    <cfRule type="cellIs" dxfId="92" priority="1" stopIfTrue="1" operator="greaterThan">
      <formula>0</formula>
    </cfRule>
    <cfRule type="cellIs" dxfId="91" priority="2" stopIfTrue="1" operator="greaterThan">
      <formula>0</formula>
    </cfRule>
    <cfRule type="cellIs" dxfId="90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210"/>
  <sheetViews>
    <sheetView topLeftCell="E1" zoomScale="70" zoomScaleNormal="70" workbookViewId="0">
      <selection activeCell="N1" sqref="N1:Q1048576"/>
    </sheetView>
  </sheetViews>
  <sheetFormatPr defaultColWidth="9.7109375" defaultRowHeight="30" customHeight="1" x14ac:dyDescent="0.25"/>
  <cols>
    <col min="1" max="1" width="6.7109375" style="1" customWidth="1"/>
    <col min="2" max="2" width="30.28515625" style="1" customWidth="1"/>
    <col min="3" max="3" width="7.7109375" style="1" customWidth="1"/>
    <col min="4" max="4" width="8.85546875" style="1" customWidth="1"/>
    <col min="5" max="5" width="16.28515625" style="1" customWidth="1"/>
    <col min="6" max="6" width="18.140625" style="26" customWidth="1"/>
    <col min="7" max="7" width="56" style="1" customWidth="1"/>
    <col min="8" max="8" width="9.85546875" style="1" bestFit="1" customWidth="1"/>
    <col min="9" max="9" width="16.7109375" style="1" customWidth="1"/>
    <col min="10" max="10" width="12.7109375" style="38" bestFit="1" customWidth="1"/>
    <col min="11" max="11" width="12" style="19" customWidth="1"/>
    <col min="12" max="12" width="13.28515625" style="27" customWidth="1"/>
    <col min="13" max="13" width="12.5703125" style="17" customWidth="1"/>
    <col min="14" max="25" width="14.7109375" style="18" customWidth="1"/>
    <col min="26" max="37" width="14.7109375" style="15" customWidth="1"/>
    <col min="38" max="16384" width="9.7109375" style="15"/>
  </cols>
  <sheetData>
    <row r="1" spans="1:37" ht="30" customHeight="1" x14ac:dyDescent="0.25">
      <c r="A1" s="108" t="s">
        <v>406</v>
      </c>
      <c r="B1" s="108"/>
      <c r="C1" s="108"/>
      <c r="D1" s="108"/>
      <c r="E1" s="108"/>
      <c r="F1" s="108"/>
      <c r="G1" s="108" t="s">
        <v>26</v>
      </c>
      <c r="H1" s="108"/>
      <c r="I1" s="108"/>
      <c r="J1" s="108"/>
      <c r="K1" s="108" t="s">
        <v>407</v>
      </c>
      <c r="L1" s="108"/>
      <c r="M1" s="108"/>
      <c r="N1" s="115" t="s">
        <v>639</v>
      </c>
      <c r="O1" s="115" t="s">
        <v>640</v>
      </c>
      <c r="P1" s="115" t="s">
        <v>641</v>
      </c>
      <c r="Q1" s="115" t="s">
        <v>642</v>
      </c>
      <c r="R1" s="115" t="s">
        <v>409</v>
      </c>
      <c r="S1" s="115" t="s">
        <v>409</v>
      </c>
      <c r="T1" s="115" t="s">
        <v>409</v>
      </c>
      <c r="U1" s="115" t="s">
        <v>409</v>
      </c>
      <c r="V1" s="115" t="s">
        <v>409</v>
      </c>
      <c r="W1" s="115" t="s">
        <v>409</v>
      </c>
      <c r="X1" s="115" t="s">
        <v>409</v>
      </c>
      <c r="Y1" s="115" t="s">
        <v>409</v>
      </c>
      <c r="Z1" s="115" t="s">
        <v>409</v>
      </c>
      <c r="AA1" s="115" t="s">
        <v>409</v>
      </c>
      <c r="AB1" s="115" t="s">
        <v>409</v>
      </c>
      <c r="AC1" s="115" t="s">
        <v>409</v>
      </c>
      <c r="AD1" s="115" t="s">
        <v>409</v>
      </c>
      <c r="AE1" s="115" t="s">
        <v>409</v>
      </c>
      <c r="AF1" s="115" t="s">
        <v>409</v>
      </c>
      <c r="AG1" s="115" t="s">
        <v>409</v>
      </c>
      <c r="AH1" s="115" t="s">
        <v>409</v>
      </c>
      <c r="AI1" s="115" t="s">
        <v>409</v>
      </c>
      <c r="AJ1" s="115" t="s">
        <v>409</v>
      </c>
      <c r="AK1" s="115" t="s">
        <v>409</v>
      </c>
    </row>
    <row r="2" spans="1:37" ht="30" customHeight="1" x14ac:dyDescent="0.25">
      <c r="A2" s="108" t="s">
        <v>310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</row>
    <row r="3" spans="1:37" s="16" customFormat="1" ht="30" customHeight="1" x14ac:dyDescent="0.2">
      <c r="A3" s="31" t="s">
        <v>1</v>
      </c>
      <c r="B3" s="39" t="s">
        <v>311</v>
      </c>
      <c r="C3" s="31" t="s">
        <v>312</v>
      </c>
      <c r="D3" s="31" t="s">
        <v>313</v>
      </c>
      <c r="E3" s="31" t="s">
        <v>46</v>
      </c>
      <c r="F3" s="30" t="s">
        <v>578</v>
      </c>
      <c r="G3" s="32" t="s">
        <v>314</v>
      </c>
      <c r="H3" s="32" t="s">
        <v>315</v>
      </c>
      <c r="I3" s="32" t="s">
        <v>38</v>
      </c>
      <c r="J3" s="37" t="s">
        <v>2</v>
      </c>
      <c r="K3" s="33" t="s">
        <v>24</v>
      </c>
      <c r="L3" s="34" t="s">
        <v>0</v>
      </c>
      <c r="M3" s="31" t="s">
        <v>3</v>
      </c>
      <c r="N3" s="73">
        <v>43557</v>
      </c>
      <c r="O3" s="73">
        <v>43571</v>
      </c>
      <c r="P3" s="73">
        <v>43626</v>
      </c>
      <c r="Q3" s="73">
        <v>43626</v>
      </c>
      <c r="R3" s="73" t="s">
        <v>408</v>
      </c>
      <c r="S3" s="73" t="s">
        <v>408</v>
      </c>
      <c r="T3" s="73" t="s">
        <v>408</v>
      </c>
      <c r="U3" s="73" t="s">
        <v>408</v>
      </c>
      <c r="V3" s="73" t="s">
        <v>408</v>
      </c>
      <c r="W3" s="73" t="s">
        <v>408</v>
      </c>
      <c r="X3" s="73" t="s">
        <v>408</v>
      </c>
      <c r="Y3" s="73" t="s">
        <v>408</v>
      </c>
      <c r="Z3" s="73" t="s">
        <v>408</v>
      </c>
      <c r="AA3" s="73" t="s">
        <v>408</v>
      </c>
      <c r="AB3" s="73" t="s">
        <v>408</v>
      </c>
      <c r="AC3" s="73" t="s">
        <v>408</v>
      </c>
      <c r="AD3" s="73" t="s">
        <v>408</v>
      </c>
      <c r="AE3" s="73" t="s">
        <v>408</v>
      </c>
      <c r="AF3" s="73" t="s">
        <v>408</v>
      </c>
      <c r="AG3" s="73" t="s">
        <v>408</v>
      </c>
      <c r="AH3" s="73" t="s">
        <v>408</v>
      </c>
      <c r="AI3" s="73" t="s">
        <v>408</v>
      </c>
      <c r="AJ3" s="73" t="s">
        <v>408</v>
      </c>
      <c r="AK3" s="73" t="s">
        <v>408</v>
      </c>
    </row>
    <row r="4" spans="1:37" ht="39.950000000000003" customHeight="1" x14ac:dyDescent="0.25">
      <c r="A4" s="117">
        <v>1</v>
      </c>
      <c r="B4" s="120" t="s">
        <v>410</v>
      </c>
      <c r="C4" s="47">
        <v>1</v>
      </c>
      <c r="D4" s="48" t="s">
        <v>316</v>
      </c>
      <c r="E4" s="47" t="s">
        <v>47</v>
      </c>
      <c r="F4" s="47" t="s">
        <v>411</v>
      </c>
      <c r="G4" s="49" t="s">
        <v>48</v>
      </c>
      <c r="H4" s="47" t="s">
        <v>25</v>
      </c>
      <c r="I4" s="50" t="s">
        <v>27</v>
      </c>
      <c r="J4" s="88">
        <v>11.94</v>
      </c>
      <c r="K4" s="35">
        <v>20</v>
      </c>
      <c r="L4" s="24">
        <f>K4-(SUM(N4:AG4))</f>
        <v>20</v>
      </c>
      <c r="M4" s="25" t="str">
        <f>IF(L4&lt;0,"ATENÇÃO","OK")</f>
        <v>OK</v>
      </c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5"/>
      <c r="AI4" s="75"/>
      <c r="AJ4" s="75"/>
      <c r="AK4" s="75"/>
    </row>
    <row r="5" spans="1:37" ht="39.950000000000003" customHeight="1" x14ac:dyDescent="0.25">
      <c r="A5" s="118"/>
      <c r="B5" s="121"/>
      <c r="C5" s="47">
        <v>2</v>
      </c>
      <c r="D5" s="48" t="s">
        <v>318</v>
      </c>
      <c r="E5" s="47" t="s">
        <v>53</v>
      </c>
      <c r="F5" s="47" t="s">
        <v>412</v>
      </c>
      <c r="G5" s="49" t="s">
        <v>413</v>
      </c>
      <c r="H5" s="47" t="s">
        <v>28</v>
      </c>
      <c r="I5" s="50" t="s">
        <v>27</v>
      </c>
      <c r="J5" s="88">
        <v>1.96</v>
      </c>
      <c r="K5" s="35">
        <v>10</v>
      </c>
      <c r="L5" s="24">
        <f t="shared" ref="L5:L68" si="0">K5-(SUM(N5:AG5))</f>
        <v>10</v>
      </c>
      <c r="M5" s="25" t="str">
        <f t="shared" ref="M5:M68" si="1">IF(L5&lt;0,"ATENÇÃO","OK")</f>
        <v>OK</v>
      </c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5"/>
      <c r="AI5" s="75"/>
      <c r="AJ5" s="75"/>
      <c r="AK5" s="75"/>
    </row>
    <row r="6" spans="1:37" ht="39.950000000000003" customHeight="1" x14ac:dyDescent="0.25">
      <c r="A6" s="118"/>
      <c r="B6" s="121"/>
      <c r="C6" s="47">
        <v>3</v>
      </c>
      <c r="D6" s="48" t="s">
        <v>317</v>
      </c>
      <c r="E6" s="47" t="s">
        <v>49</v>
      </c>
      <c r="F6" s="47" t="s">
        <v>414</v>
      </c>
      <c r="G6" s="49" t="s">
        <v>50</v>
      </c>
      <c r="H6" s="47" t="s">
        <v>25</v>
      </c>
      <c r="I6" s="50" t="s">
        <v>27</v>
      </c>
      <c r="J6" s="88">
        <v>2.69</v>
      </c>
      <c r="K6" s="35">
        <v>200</v>
      </c>
      <c r="L6" s="24">
        <f t="shared" si="0"/>
        <v>150</v>
      </c>
      <c r="M6" s="25" t="str">
        <f t="shared" si="1"/>
        <v>OK</v>
      </c>
      <c r="N6" s="74"/>
      <c r="O6" s="74"/>
      <c r="P6" s="74">
        <v>50</v>
      </c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5"/>
      <c r="AI6" s="75"/>
      <c r="AJ6" s="75"/>
      <c r="AK6" s="75"/>
    </row>
    <row r="7" spans="1:37" ht="39.950000000000003" customHeight="1" x14ac:dyDescent="0.25">
      <c r="A7" s="118"/>
      <c r="B7" s="121"/>
      <c r="C7" s="47">
        <v>4</v>
      </c>
      <c r="D7" s="48" t="s">
        <v>317</v>
      </c>
      <c r="E7" s="47" t="s">
        <v>51</v>
      </c>
      <c r="F7" s="47" t="s">
        <v>415</v>
      </c>
      <c r="G7" s="49" t="s">
        <v>52</v>
      </c>
      <c r="H7" s="47" t="s">
        <v>25</v>
      </c>
      <c r="I7" s="50" t="s">
        <v>27</v>
      </c>
      <c r="J7" s="88">
        <v>2.77</v>
      </c>
      <c r="K7" s="35">
        <v>24</v>
      </c>
      <c r="L7" s="24">
        <f t="shared" si="0"/>
        <v>24</v>
      </c>
      <c r="M7" s="25" t="str">
        <f t="shared" si="1"/>
        <v>OK</v>
      </c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5"/>
      <c r="AI7" s="75"/>
      <c r="AJ7" s="75"/>
      <c r="AK7" s="75"/>
    </row>
    <row r="8" spans="1:37" ht="39.950000000000003" customHeight="1" x14ac:dyDescent="0.25">
      <c r="A8" s="118"/>
      <c r="B8" s="121"/>
      <c r="C8" s="47">
        <v>5</v>
      </c>
      <c r="D8" s="48" t="s">
        <v>317</v>
      </c>
      <c r="E8" s="47" t="s">
        <v>64</v>
      </c>
      <c r="F8" s="47" t="s">
        <v>416</v>
      </c>
      <c r="G8" s="49" t="s">
        <v>417</v>
      </c>
      <c r="H8" s="47" t="s">
        <v>25</v>
      </c>
      <c r="I8" s="50" t="s">
        <v>27</v>
      </c>
      <c r="J8" s="88">
        <v>0.77</v>
      </c>
      <c r="K8" s="35">
        <v>100</v>
      </c>
      <c r="L8" s="24">
        <f t="shared" si="0"/>
        <v>100</v>
      </c>
      <c r="M8" s="25" t="str">
        <f t="shared" si="1"/>
        <v>OK</v>
      </c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5"/>
      <c r="AI8" s="75"/>
      <c r="AJ8" s="75"/>
      <c r="AK8" s="75"/>
    </row>
    <row r="9" spans="1:37" ht="39.950000000000003" customHeight="1" x14ac:dyDescent="0.25">
      <c r="A9" s="118"/>
      <c r="B9" s="121"/>
      <c r="C9" s="47">
        <v>6</v>
      </c>
      <c r="D9" s="48" t="s">
        <v>318</v>
      </c>
      <c r="E9" s="47" t="s">
        <v>67</v>
      </c>
      <c r="F9" s="47" t="s">
        <v>418</v>
      </c>
      <c r="G9" s="49" t="s">
        <v>68</v>
      </c>
      <c r="H9" s="47" t="s">
        <v>25</v>
      </c>
      <c r="I9" s="50" t="s">
        <v>27</v>
      </c>
      <c r="J9" s="88">
        <v>7.23</v>
      </c>
      <c r="K9" s="35">
        <v>5</v>
      </c>
      <c r="L9" s="24">
        <f t="shared" si="0"/>
        <v>3</v>
      </c>
      <c r="M9" s="25" t="str">
        <f t="shared" si="1"/>
        <v>OK</v>
      </c>
      <c r="N9" s="74"/>
      <c r="O9" s="74"/>
      <c r="P9" s="74">
        <v>2</v>
      </c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5"/>
      <c r="AI9" s="75"/>
      <c r="AJ9" s="75"/>
      <c r="AK9" s="75"/>
    </row>
    <row r="10" spans="1:37" ht="39.950000000000003" customHeight="1" x14ac:dyDescent="0.25">
      <c r="A10" s="118"/>
      <c r="B10" s="121"/>
      <c r="C10" s="47">
        <v>7</v>
      </c>
      <c r="D10" s="48" t="s">
        <v>318</v>
      </c>
      <c r="E10" s="47" t="s">
        <v>69</v>
      </c>
      <c r="F10" s="47" t="s">
        <v>418</v>
      </c>
      <c r="G10" s="49" t="s">
        <v>70</v>
      </c>
      <c r="H10" s="47" t="s">
        <v>25</v>
      </c>
      <c r="I10" s="50" t="s">
        <v>27</v>
      </c>
      <c r="J10" s="88">
        <v>18.79</v>
      </c>
      <c r="K10" s="35">
        <v>10</v>
      </c>
      <c r="L10" s="24">
        <f t="shared" si="0"/>
        <v>5</v>
      </c>
      <c r="M10" s="25" t="str">
        <f t="shared" si="1"/>
        <v>OK</v>
      </c>
      <c r="N10" s="74"/>
      <c r="O10" s="74"/>
      <c r="P10" s="74">
        <v>5</v>
      </c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5"/>
      <c r="AI10" s="75"/>
      <c r="AJ10" s="75"/>
      <c r="AK10" s="75"/>
    </row>
    <row r="11" spans="1:37" ht="39.950000000000003" customHeight="1" x14ac:dyDescent="0.25">
      <c r="A11" s="119"/>
      <c r="B11" s="122"/>
      <c r="C11" s="47">
        <v>8</v>
      </c>
      <c r="D11" s="48" t="s">
        <v>318</v>
      </c>
      <c r="E11" s="47" t="s">
        <v>71</v>
      </c>
      <c r="F11" s="47" t="s">
        <v>418</v>
      </c>
      <c r="G11" s="49" t="s">
        <v>72</v>
      </c>
      <c r="H11" s="47" t="s">
        <v>25</v>
      </c>
      <c r="I11" s="50" t="s">
        <v>27</v>
      </c>
      <c r="J11" s="88">
        <v>30</v>
      </c>
      <c r="K11" s="35">
        <v>15</v>
      </c>
      <c r="L11" s="24">
        <f t="shared" si="0"/>
        <v>8</v>
      </c>
      <c r="M11" s="25" t="str">
        <f t="shared" si="1"/>
        <v>OK</v>
      </c>
      <c r="N11" s="74"/>
      <c r="O11" s="74"/>
      <c r="P11" s="74">
        <v>7</v>
      </c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5"/>
      <c r="AI11" s="75"/>
      <c r="AJ11" s="75"/>
      <c r="AK11" s="75"/>
    </row>
    <row r="12" spans="1:37" ht="39.950000000000003" customHeight="1" x14ac:dyDescent="0.25">
      <c r="A12" s="109">
        <v>2</v>
      </c>
      <c r="B12" s="112" t="s">
        <v>410</v>
      </c>
      <c r="C12" s="51">
        <v>9</v>
      </c>
      <c r="D12" s="52" t="s">
        <v>320</v>
      </c>
      <c r="E12" s="51" t="s">
        <v>60</v>
      </c>
      <c r="F12" s="51" t="s">
        <v>419</v>
      </c>
      <c r="G12" s="53" t="s">
        <v>321</v>
      </c>
      <c r="H12" s="51" t="s">
        <v>34</v>
      </c>
      <c r="I12" s="54" t="s">
        <v>61</v>
      </c>
      <c r="J12" s="89">
        <v>6.67</v>
      </c>
      <c r="K12" s="35">
        <v>20</v>
      </c>
      <c r="L12" s="24">
        <f t="shared" si="0"/>
        <v>20</v>
      </c>
      <c r="M12" s="25" t="str">
        <f t="shared" si="1"/>
        <v>OK</v>
      </c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5"/>
      <c r="AI12" s="75"/>
      <c r="AJ12" s="75"/>
      <c r="AK12" s="75"/>
    </row>
    <row r="13" spans="1:37" ht="39.950000000000003" customHeight="1" x14ac:dyDescent="0.25">
      <c r="A13" s="110"/>
      <c r="B13" s="113"/>
      <c r="C13" s="51">
        <v>10</v>
      </c>
      <c r="D13" s="52" t="s">
        <v>316</v>
      </c>
      <c r="E13" s="51" t="s">
        <v>74</v>
      </c>
      <c r="F13" s="51" t="s">
        <v>420</v>
      </c>
      <c r="G13" s="53" t="s">
        <v>421</v>
      </c>
      <c r="H13" s="51" t="s">
        <v>37</v>
      </c>
      <c r="I13" s="54" t="s">
        <v>27</v>
      </c>
      <c r="J13" s="89">
        <v>2.27</v>
      </c>
      <c r="K13" s="35">
        <v>50</v>
      </c>
      <c r="L13" s="24">
        <f t="shared" si="0"/>
        <v>50</v>
      </c>
      <c r="M13" s="25" t="str">
        <f t="shared" si="1"/>
        <v>OK</v>
      </c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5"/>
      <c r="AI13" s="75"/>
      <c r="AJ13" s="75"/>
      <c r="AK13" s="75"/>
    </row>
    <row r="14" spans="1:37" ht="39.950000000000003" customHeight="1" x14ac:dyDescent="0.25">
      <c r="A14" s="110"/>
      <c r="B14" s="113"/>
      <c r="C14" s="51">
        <v>11</v>
      </c>
      <c r="D14" s="52" t="s">
        <v>316</v>
      </c>
      <c r="E14" s="51" t="s">
        <v>73</v>
      </c>
      <c r="F14" s="51" t="s">
        <v>422</v>
      </c>
      <c r="G14" s="53" t="s">
        <v>423</v>
      </c>
      <c r="H14" s="51" t="s">
        <v>37</v>
      </c>
      <c r="I14" s="54" t="s">
        <v>27</v>
      </c>
      <c r="J14" s="89">
        <v>4.79</v>
      </c>
      <c r="K14" s="35">
        <v>100</v>
      </c>
      <c r="L14" s="24">
        <f t="shared" si="0"/>
        <v>100</v>
      </c>
      <c r="M14" s="25" t="str">
        <f t="shared" si="1"/>
        <v>OK</v>
      </c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5"/>
      <c r="AI14" s="75"/>
      <c r="AJ14" s="75"/>
      <c r="AK14" s="75"/>
    </row>
    <row r="15" spans="1:37" ht="39.950000000000003" customHeight="1" x14ac:dyDescent="0.25">
      <c r="A15" s="110"/>
      <c r="B15" s="113"/>
      <c r="C15" s="51">
        <v>12</v>
      </c>
      <c r="D15" s="52" t="s">
        <v>316</v>
      </c>
      <c r="E15" s="51" t="s">
        <v>76</v>
      </c>
      <c r="F15" s="51" t="s">
        <v>424</v>
      </c>
      <c r="G15" s="53" t="s">
        <v>77</v>
      </c>
      <c r="H15" s="51" t="s">
        <v>25</v>
      </c>
      <c r="I15" s="54" t="s">
        <v>27</v>
      </c>
      <c r="J15" s="89">
        <v>24.44</v>
      </c>
      <c r="K15" s="35">
        <v>5</v>
      </c>
      <c r="L15" s="24">
        <f t="shared" si="0"/>
        <v>5</v>
      </c>
      <c r="M15" s="25" t="str">
        <f t="shared" si="1"/>
        <v>OK</v>
      </c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5"/>
      <c r="AI15" s="75"/>
      <c r="AJ15" s="75"/>
      <c r="AK15" s="75"/>
    </row>
    <row r="16" spans="1:37" ht="39.950000000000003" customHeight="1" x14ac:dyDescent="0.25">
      <c r="A16" s="110"/>
      <c r="B16" s="113"/>
      <c r="C16" s="51">
        <v>13</v>
      </c>
      <c r="D16" s="52" t="s">
        <v>322</v>
      </c>
      <c r="E16" s="51" t="s">
        <v>75</v>
      </c>
      <c r="F16" s="51" t="s">
        <v>425</v>
      </c>
      <c r="G16" s="53" t="s">
        <v>426</v>
      </c>
      <c r="H16" s="51" t="s">
        <v>25</v>
      </c>
      <c r="I16" s="54" t="s">
        <v>27</v>
      </c>
      <c r="J16" s="89">
        <v>23.55</v>
      </c>
      <c r="K16" s="35">
        <v>12</v>
      </c>
      <c r="L16" s="24">
        <f t="shared" si="0"/>
        <v>12</v>
      </c>
      <c r="M16" s="25" t="str">
        <f t="shared" si="1"/>
        <v>OK</v>
      </c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5"/>
      <c r="AI16" s="75"/>
      <c r="AJ16" s="75"/>
      <c r="AK16" s="75"/>
    </row>
    <row r="17" spans="1:37" ht="39.950000000000003" customHeight="1" x14ac:dyDescent="0.25">
      <c r="A17" s="110"/>
      <c r="B17" s="113"/>
      <c r="C17" s="51">
        <v>14</v>
      </c>
      <c r="D17" s="52" t="s">
        <v>322</v>
      </c>
      <c r="E17" s="51" t="s">
        <v>75</v>
      </c>
      <c r="F17" s="51" t="s">
        <v>427</v>
      </c>
      <c r="G17" s="53" t="s">
        <v>428</v>
      </c>
      <c r="H17" s="51" t="s">
        <v>25</v>
      </c>
      <c r="I17" s="54" t="s">
        <v>27</v>
      </c>
      <c r="J17" s="89">
        <v>25.7</v>
      </c>
      <c r="K17" s="35"/>
      <c r="L17" s="24">
        <f t="shared" si="0"/>
        <v>0</v>
      </c>
      <c r="M17" s="25" t="str">
        <f t="shared" si="1"/>
        <v>OK</v>
      </c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5"/>
      <c r="AI17" s="75"/>
      <c r="AJ17" s="75"/>
      <c r="AK17" s="75"/>
    </row>
    <row r="18" spans="1:37" ht="39.950000000000003" customHeight="1" x14ac:dyDescent="0.25">
      <c r="A18" s="110"/>
      <c r="B18" s="113"/>
      <c r="C18" s="51">
        <v>15</v>
      </c>
      <c r="D18" s="52" t="s">
        <v>318</v>
      </c>
      <c r="E18" s="51" t="s">
        <v>59</v>
      </c>
      <c r="F18" s="51" t="s">
        <v>416</v>
      </c>
      <c r="G18" s="55" t="s">
        <v>387</v>
      </c>
      <c r="H18" s="51" t="s">
        <v>25</v>
      </c>
      <c r="I18" s="54" t="s">
        <v>27</v>
      </c>
      <c r="J18" s="89">
        <v>1.1599999999999999</v>
      </c>
      <c r="K18" s="35">
        <v>150</v>
      </c>
      <c r="L18" s="24">
        <f t="shared" si="0"/>
        <v>110</v>
      </c>
      <c r="M18" s="25" t="str">
        <f t="shared" si="1"/>
        <v>OK</v>
      </c>
      <c r="N18" s="74"/>
      <c r="O18" s="74"/>
      <c r="P18" s="74">
        <v>40</v>
      </c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5"/>
      <c r="AI18" s="75"/>
      <c r="AJ18" s="75"/>
      <c r="AK18" s="75"/>
    </row>
    <row r="19" spans="1:37" ht="39.950000000000003" customHeight="1" x14ac:dyDescent="0.25">
      <c r="A19" s="110"/>
      <c r="B19" s="113"/>
      <c r="C19" s="51">
        <v>16</v>
      </c>
      <c r="D19" s="52" t="s">
        <v>317</v>
      </c>
      <c r="E19" s="51" t="s">
        <v>78</v>
      </c>
      <c r="F19" s="51" t="s">
        <v>411</v>
      </c>
      <c r="G19" s="53" t="s">
        <v>429</v>
      </c>
      <c r="H19" s="51" t="s">
        <v>25</v>
      </c>
      <c r="I19" s="54" t="s">
        <v>27</v>
      </c>
      <c r="J19" s="89">
        <v>9.77</v>
      </c>
      <c r="K19" s="35">
        <v>50</v>
      </c>
      <c r="L19" s="24">
        <f t="shared" si="0"/>
        <v>40</v>
      </c>
      <c r="M19" s="25" t="str">
        <f t="shared" si="1"/>
        <v>OK</v>
      </c>
      <c r="N19" s="74"/>
      <c r="O19" s="74"/>
      <c r="P19" s="74">
        <v>10</v>
      </c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5"/>
      <c r="AI19" s="75"/>
      <c r="AJ19" s="75"/>
      <c r="AK19" s="75"/>
    </row>
    <row r="20" spans="1:37" ht="39.950000000000003" customHeight="1" x14ac:dyDescent="0.25">
      <c r="A20" s="110"/>
      <c r="B20" s="113"/>
      <c r="C20" s="51">
        <v>17</v>
      </c>
      <c r="D20" s="52" t="s">
        <v>317</v>
      </c>
      <c r="E20" s="51" t="s">
        <v>79</v>
      </c>
      <c r="F20" s="51" t="s">
        <v>411</v>
      </c>
      <c r="G20" s="53" t="s">
        <v>80</v>
      </c>
      <c r="H20" s="51" t="s">
        <v>25</v>
      </c>
      <c r="I20" s="54" t="s">
        <v>27</v>
      </c>
      <c r="J20" s="89">
        <v>2.1800000000000002</v>
      </c>
      <c r="K20" s="35">
        <v>30</v>
      </c>
      <c r="L20" s="24">
        <f t="shared" si="0"/>
        <v>30</v>
      </c>
      <c r="M20" s="25" t="str">
        <f t="shared" si="1"/>
        <v>OK</v>
      </c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5"/>
      <c r="AI20" s="75"/>
      <c r="AJ20" s="75"/>
      <c r="AK20" s="75"/>
    </row>
    <row r="21" spans="1:37" ht="39.950000000000003" customHeight="1" x14ac:dyDescent="0.25">
      <c r="A21" s="110"/>
      <c r="B21" s="113"/>
      <c r="C21" s="51">
        <v>18</v>
      </c>
      <c r="D21" s="52" t="s">
        <v>316</v>
      </c>
      <c r="E21" s="51" t="s">
        <v>85</v>
      </c>
      <c r="F21" s="51" t="s">
        <v>430</v>
      </c>
      <c r="G21" s="63" t="s">
        <v>35</v>
      </c>
      <c r="H21" s="51" t="s">
        <v>25</v>
      </c>
      <c r="I21" s="54" t="s">
        <v>27</v>
      </c>
      <c r="J21" s="89">
        <v>7.55</v>
      </c>
      <c r="K21" s="35">
        <v>30</v>
      </c>
      <c r="L21" s="24">
        <f t="shared" si="0"/>
        <v>30</v>
      </c>
      <c r="M21" s="25" t="str">
        <f t="shared" si="1"/>
        <v>OK</v>
      </c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5"/>
      <c r="AI21" s="75"/>
      <c r="AJ21" s="75"/>
      <c r="AK21" s="75"/>
    </row>
    <row r="22" spans="1:37" ht="39.950000000000003" customHeight="1" x14ac:dyDescent="0.25">
      <c r="A22" s="110"/>
      <c r="B22" s="113"/>
      <c r="C22" s="51">
        <v>19</v>
      </c>
      <c r="D22" s="52" t="s">
        <v>316</v>
      </c>
      <c r="E22" s="51" t="s">
        <v>84</v>
      </c>
      <c r="F22" s="51" t="s">
        <v>431</v>
      </c>
      <c r="G22" s="63" t="s">
        <v>432</v>
      </c>
      <c r="H22" s="51" t="s">
        <v>25</v>
      </c>
      <c r="I22" s="54" t="s">
        <v>27</v>
      </c>
      <c r="J22" s="89">
        <v>8.59</v>
      </c>
      <c r="K22" s="35">
        <v>30</v>
      </c>
      <c r="L22" s="24">
        <f t="shared" si="0"/>
        <v>30</v>
      </c>
      <c r="M22" s="25" t="str">
        <f t="shared" si="1"/>
        <v>OK</v>
      </c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5"/>
      <c r="AI22" s="75"/>
      <c r="AJ22" s="75"/>
      <c r="AK22" s="75"/>
    </row>
    <row r="23" spans="1:37" ht="39.950000000000003" customHeight="1" x14ac:dyDescent="0.25">
      <c r="A23" s="111"/>
      <c r="B23" s="114"/>
      <c r="C23" s="51">
        <v>20</v>
      </c>
      <c r="D23" s="52" t="s">
        <v>316</v>
      </c>
      <c r="E23" s="51" t="s">
        <v>83</v>
      </c>
      <c r="F23" s="51" t="s">
        <v>431</v>
      </c>
      <c r="G23" s="63" t="s">
        <v>433</v>
      </c>
      <c r="H23" s="51" t="s">
        <v>25</v>
      </c>
      <c r="I23" s="54" t="s">
        <v>27</v>
      </c>
      <c r="J23" s="89">
        <v>6.69</v>
      </c>
      <c r="K23" s="35">
        <v>30</v>
      </c>
      <c r="L23" s="24">
        <f t="shared" si="0"/>
        <v>30</v>
      </c>
      <c r="M23" s="25" t="str">
        <f t="shared" si="1"/>
        <v>OK</v>
      </c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5"/>
      <c r="AI23" s="75"/>
      <c r="AJ23" s="75"/>
      <c r="AK23" s="75"/>
    </row>
    <row r="24" spans="1:37" ht="39.950000000000003" customHeight="1" x14ac:dyDescent="0.25">
      <c r="A24" s="126">
        <v>3</v>
      </c>
      <c r="B24" s="120" t="s">
        <v>434</v>
      </c>
      <c r="C24" s="47">
        <v>21</v>
      </c>
      <c r="D24" s="48" t="s">
        <v>318</v>
      </c>
      <c r="E24" s="47" t="s">
        <v>232</v>
      </c>
      <c r="F24" s="47" t="s">
        <v>435</v>
      </c>
      <c r="G24" s="57" t="s">
        <v>436</v>
      </c>
      <c r="H24" s="47" t="s">
        <v>25</v>
      </c>
      <c r="I24" s="50" t="s">
        <v>27</v>
      </c>
      <c r="J24" s="88">
        <v>2.52</v>
      </c>
      <c r="K24" s="35">
        <v>50</v>
      </c>
      <c r="L24" s="24">
        <f t="shared" si="0"/>
        <v>50</v>
      </c>
      <c r="M24" s="25" t="str">
        <f t="shared" si="1"/>
        <v>OK</v>
      </c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5"/>
      <c r="AI24" s="75"/>
      <c r="AJ24" s="75"/>
      <c r="AK24" s="75"/>
    </row>
    <row r="25" spans="1:37" ht="39.950000000000003" customHeight="1" x14ac:dyDescent="0.25">
      <c r="A25" s="127"/>
      <c r="B25" s="121"/>
      <c r="C25" s="47">
        <v>22</v>
      </c>
      <c r="D25" s="48" t="s">
        <v>318</v>
      </c>
      <c r="E25" s="47" t="s">
        <v>231</v>
      </c>
      <c r="F25" s="47" t="s">
        <v>435</v>
      </c>
      <c r="G25" s="57" t="s">
        <v>437</v>
      </c>
      <c r="H25" s="47" t="s">
        <v>25</v>
      </c>
      <c r="I25" s="50" t="s">
        <v>27</v>
      </c>
      <c r="J25" s="88">
        <v>2.52</v>
      </c>
      <c r="K25" s="35">
        <v>50</v>
      </c>
      <c r="L25" s="24">
        <f t="shared" si="0"/>
        <v>50</v>
      </c>
      <c r="M25" s="25" t="str">
        <f t="shared" si="1"/>
        <v>OK</v>
      </c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5"/>
      <c r="AI25" s="75"/>
      <c r="AJ25" s="75"/>
      <c r="AK25" s="75"/>
    </row>
    <row r="26" spans="1:37" ht="39.950000000000003" customHeight="1" x14ac:dyDescent="0.25">
      <c r="A26" s="127"/>
      <c r="B26" s="121"/>
      <c r="C26" s="47">
        <v>23</v>
      </c>
      <c r="D26" s="48" t="s">
        <v>318</v>
      </c>
      <c r="E26" s="47" t="s">
        <v>233</v>
      </c>
      <c r="F26" s="47" t="s">
        <v>435</v>
      </c>
      <c r="G26" s="57" t="s">
        <v>438</v>
      </c>
      <c r="H26" s="47" t="s">
        <v>25</v>
      </c>
      <c r="I26" s="50" t="s">
        <v>27</v>
      </c>
      <c r="J26" s="88">
        <v>2.52</v>
      </c>
      <c r="K26" s="35">
        <v>50</v>
      </c>
      <c r="L26" s="24">
        <f t="shared" si="0"/>
        <v>50</v>
      </c>
      <c r="M26" s="25" t="str">
        <f t="shared" si="1"/>
        <v>OK</v>
      </c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5"/>
      <c r="AI26" s="75"/>
      <c r="AJ26" s="75"/>
      <c r="AK26" s="75"/>
    </row>
    <row r="27" spans="1:37" ht="39.950000000000003" customHeight="1" x14ac:dyDescent="0.25">
      <c r="A27" s="127"/>
      <c r="B27" s="121"/>
      <c r="C27" s="47">
        <v>24</v>
      </c>
      <c r="D27" s="48" t="s">
        <v>318</v>
      </c>
      <c r="E27" s="47" t="s">
        <v>234</v>
      </c>
      <c r="F27" s="47" t="s">
        <v>435</v>
      </c>
      <c r="G27" s="57" t="s">
        <v>439</v>
      </c>
      <c r="H27" s="47" t="s">
        <v>25</v>
      </c>
      <c r="I27" s="50" t="s">
        <v>27</v>
      </c>
      <c r="J27" s="88">
        <v>2.52</v>
      </c>
      <c r="K27" s="35">
        <v>50</v>
      </c>
      <c r="L27" s="24">
        <f t="shared" si="0"/>
        <v>50</v>
      </c>
      <c r="M27" s="25" t="str">
        <f t="shared" si="1"/>
        <v>OK</v>
      </c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5"/>
      <c r="AI27" s="75"/>
      <c r="AJ27" s="75"/>
      <c r="AK27" s="75"/>
    </row>
    <row r="28" spans="1:37" ht="39.950000000000003" customHeight="1" x14ac:dyDescent="0.25">
      <c r="A28" s="127"/>
      <c r="B28" s="121"/>
      <c r="C28" s="47">
        <v>25</v>
      </c>
      <c r="D28" s="48" t="s">
        <v>318</v>
      </c>
      <c r="E28" s="47" t="s">
        <v>235</v>
      </c>
      <c r="F28" s="47" t="s">
        <v>435</v>
      </c>
      <c r="G28" s="57" t="s">
        <v>440</v>
      </c>
      <c r="H28" s="47" t="s">
        <v>25</v>
      </c>
      <c r="I28" s="50" t="s">
        <v>27</v>
      </c>
      <c r="J28" s="88">
        <v>2.52</v>
      </c>
      <c r="K28" s="35">
        <v>50</v>
      </c>
      <c r="L28" s="24">
        <f t="shared" si="0"/>
        <v>50</v>
      </c>
      <c r="M28" s="25" t="str">
        <f t="shared" si="1"/>
        <v>OK</v>
      </c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5"/>
      <c r="AI28" s="75"/>
      <c r="AJ28" s="75"/>
      <c r="AK28" s="75"/>
    </row>
    <row r="29" spans="1:37" ht="39.950000000000003" customHeight="1" x14ac:dyDescent="0.25">
      <c r="A29" s="127"/>
      <c r="B29" s="121"/>
      <c r="C29" s="47">
        <v>26</v>
      </c>
      <c r="D29" s="48" t="s">
        <v>318</v>
      </c>
      <c r="E29" s="47" t="s">
        <v>236</v>
      </c>
      <c r="F29" s="47" t="s">
        <v>435</v>
      </c>
      <c r="G29" s="57" t="s">
        <v>441</v>
      </c>
      <c r="H29" s="47" t="s">
        <v>25</v>
      </c>
      <c r="I29" s="50" t="s">
        <v>27</v>
      </c>
      <c r="J29" s="88">
        <v>2.52</v>
      </c>
      <c r="K29" s="35">
        <v>50</v>
      </c>
      <c r="L29" s="24">
        <f t="shared" si="0"/>
        <v>50</v>
      </c>
      <c r="M29" s="25" t="str">
        <f t="shared" si="1"/>
        <v>OK</v>
      </c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5"/>
      <c r="AI29" s="75"/>
      <c r="AJ29" s="75"/>
      <c r="AK29" s="75"/>
    </row>
    <row r="30" spans="1:37" ht="39.950000000000003" customHeight="1" x14ac:dyDescent="0.25">
      <c r="A30" s="128"/>
      <c r="B30" s="122"/>
      <c r="C30" s="47">
        <v>27</v>
      </c>
      <c r="D30" s="48" t="s">
        <v>318</v>
      </c>
      <c r="E30" s="47" t="s">
        <v>237</v>
      </c>
      <c r="F30" s="47" t="s">
        <v>442</v>
      </c>
      <c r="G30" s="67" t="s">
        <v>238</v>
      </c>
      <c r="H30" s="47" t="s">
        <v>25</v>
      </c>
      <c r="I30" s="65" t="s">
        <v>27</v>
      </c>
      <c r="J30" s="88">
        <v>1.54</v>
      </c>
      <c r="K30" s="35"/>
      <c r="L30" s="24">
        <f t="shared" si="0"/>
        <v>0</v>
      </c>
      <c r="M30" s="25" t="str">
        <f t="shared" si="1"/>
        <v>OK</v>
      </c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5"/>
      <c r="AI30" s="75"/>
      <c r="AJ30" s="75"/>
      <c r="AK30" s="75"/>
    </row>
    <row r="31" spans="1:37" ht="39.950000000000003" customHeight="1" x14ac:dyDescent="0.25">
      <c r="A31" s="109">
        <v>4</v>
      </c>
      <c r="B31" s="112" t="s">
        <v>410</v>
      </c>
      <c r="C31" s="51">
        <v>28</v>
      </c>
      <c r="D31" s="52" t="s">
        <v>318</v>
      </c>
      <c r="E31" s="51" t="s">
        <v>86</v>
      </c>
      <c r="F31" s="51" t="s">
        <v>443</v>
      </c>
      <c r="G31" s="53" t="s">
        <v>388</v>
      </c>
      <c r="H31" s="51" t="s">
        <v>25</v>
      </c>
      <c r="I31" s="54" t="s">
        <v>27</v>
      </c>
      <c r="J31" s="89">
        <v>0.49</v>
      </c>
      <c r="K31" s="35">
        <v>2500</v>
      </c>
      <c r="L31" s="24">
        <f t="shared" si="0"/>
        <v>1500</v>
      </c>
      <c r="M31" s="25" t="str">
        <f t="shared" si="1"/>
        <v>OK</v>
      </c>
      <c r="N31" s="74"/>
      <c r="O31" s="74"/>
      <c r="P31" s="74">
        <v>1000</v>
      </c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5"/>
      <c r="AI31" s="75"/>
      <c r="AJ31" s="75"/>
      <c r="AK31" s="75"/>
    </row>
    <row r="32" spans="1:37" ht="39.950000000000003" customHeight="1" x14ac:dyDescent="0.25">
      <c r="A32" s="110"/>
      <c r="B32" s="113"/>
      <c r="C32" s="51">
        <v>29</v>
      </c>
      <c r="D32" s="52" t="s">
        <v>318</v>
      </c>
      <c r="E32" s="51" t="s">
        <v>87</v>
      </c>
      <c r="F32" s="51" t="s">
        <v>443</v>
      </c>
      <c r="G32" s="53" t="s">
        <v>389</v>
      </c>
      <c r="H32" s="51" t="s">
        <v>25</v>
      </c>
      <c r="I32" s="54" t="s">
        <v>27</v>
      </c>
      <c r="J32" s="89">
        <v>0.49</v>
      </c>
      <c r="K32" s="35">
        <v>2000</v>
      </c>
      <c r="L32" s="24">
        <f t="shared" si="0"/>
        <v>1500</v>
      </c>
      <c r="M32" s="25" t="str">
        <f t="shared" si="1"/>
        <v>OK</v>
      </c>
      <c r="N32" s="74"/>
      <c r="O32" s="74"/>
      <c r="P32" s="74">
        <v>500</v>
      </c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75"/>
      <c r="AJ32" s="75"/>
      <c r="AK32" s="75"/>
    </row>
    <row r="33" spans="1:37" ht="39.950000000000003" customHeight="1" x14ac:dyDescent="0.25">
      <c r="A33" s="111"/>
      <c r="B33" s="114"/>
      <c r="C33" s="51">
        <v>30</v>
      </c>
      <c r="D33" s="52" t="s">
        <v>318</v>
      </c>
      <c r="E33" s="51" t="s">
        <v>88</v>
      </c>
      <c r="F33" s="51" t="s">
        <v>443</v>
      </c>
      <c r="G33" s="53" t="s">
        <v>390</v>
      </c>
      <c r="H33" s="51" t="s">
        <v>25</v>
      </c>
      <c r="I33" s="54" t="s">
        <v>27</v>
      </c>
      <c r="J33" s="89">
        <v>0.47</v>
      </c>
      <c r="K33" s="35">
        <v>50</v>
      </c>
      <c r="L33" s="24">
        <f t="shared" si="0"/>
        <v>50</v>
      </c>
      <c r="M33" s="25" t="str">
        <f t="shared" si="1"/>
        <v>OK</v>
      </c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75"/>
      <c r="AJ33" s="75"/>
      <c r="AK33" s="75"/>
    </row>
    <row r="34" spans="1:37" ht="39.950000000000003" customHeight="1" x14ac:dyDescent="0.25">
      <c r="A34" s="126">
        <v>5</v>
      </c>
      <c r="B34" s="120" t="s">
        <v>410</v>
      </c>
      <c r="C34" s="47">
        <v>31</v>
      </c>
      <c r="D34" s="48" t="s">
        <v>318</v>
      </c>
      <c r="E34" s="58" t="s">
        <v>98</v>
      </c>
      <c r="F34" s="58" t="s">
        <v>444</v>
      </c>
      <c r="G34" s="76" t="s">
        <v>324</v>
      </c>
      <c r="H34" s="58" t="s">
        <v>25</v>
      </c>
      <c r="I34" s="50" t="s">
        <v>27</v>
      </c>
      <c r="J34" s="88">
        <v>13</v>
      </c>
      <c r="K34" s="35">
        <v>2</v>
      </c>
      <c r="L34" s="24">
        <f t="shared" si="0"/>
        <v>0</v>
      </c>
      <c r="M34" s="25" t="str">
        <f t="shared" si="1"/>
        <v>OK</v>
      </c>
      <c r="N34" s="74"/>
      <c r="O34" s="74"/>
      <c r="P34" s="74">
        <v>2</v>
      </c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5"/>
      <c r="AI34" s="75"/>
      <c r="AJ34" s="75"/>
      <c r="AK34" s="75"/>
    </row>
    <row r="35" spans="1:37" ht="39.950000000000003" customHeight="1" x14ac:dyDescent="0.25">
      <c r="A35" s="127"/>
      <c r="B35" s="121"/>
      <c r="C35" s="47">
        <v>32</v>
      </c>
      <c r="D35" s="48" t="s">
        <v>318</v>
      </c>
      <c r="E35" s="58" t="s">
        <v>104</v>
      </c>
      <c r="F35" s="58" t="s">
        <v>445</v>
      </c>
      <c r="G35" s="57" t="s">
        <v>396</v>
      </c>
      <c r="H35" s="58" t="s">
        <v>29</v>
      </c>
      <c r="I35" s="50" t="s">
        <v>27</v>
      </c>
      <c r="J35" s="90">
        <v>3.85</v>
      </c>
      <c r="K35" s="35"/>
      <c r="L35" s="24">
        <f t="shared" si="0"/>
        <v>0</v>
      </c>
      <c r="M35" s="25" t="str">
        <f t="shared" si="1"/>
        <v>OK</v>
      </c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5"/>
      <c r="AI35" s="75"/>
      <c r="AJ35" s="75"/>
      <c r="AK35" s="75"/>
    </row>
    <row r="36" spans="1:37" ht="39.950000000000003" customHeight="1" x14ac:dyDescent="0.25">
      <c r="A36" s="127"/>
      <c r="B36" s="121"/>
      <c r="C36" s="47">
        <v>33</v>
      </c>
      <c r="D36" s="48" t="s">
        <v>318</v>
      </c>
      <c r="E36" s="58" t="s">
        <v>99</v>
      </c>
      <c r="F36" s="58" t="s">
        <v>446</v>
      </c>
      <c r="G36" s="57" t="s">
        <v>391</v>
      </c>
      <c r="H36" s="58" t="s">
        <v>25</v>
      </c>
      <c r="I36" s="50" t="s">
        <v>27</v>
      </c>
      <c r="J36" s="90">
        <v>1.45</v>
      </c>
      <c r="K36" s="35"/>
      <c r="L36" s="24">
        <f t="shared" si="0"/>
        <v>0</v>
      </c>
      <c r="M36" s="25" t="str">
        <f t="shared" si="1"/>
        <v>OK</v>
      </c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5"/>
      <c r="AI36" s="75"/>
      <c r="AJ36" s="75"/>
      <c r="AK36" s="75"/>
    </row>
    <row r="37" spans="1:37" ht="39.950000000000003" customHeight="1" x14ac:dyDescent="0.25">
      <c r="A37" s="127"/>
      <c r="B37" s="121"/>
      <c r="C37" s="47">
        <v>34</v>
      </c>
      <c r="D37" s="48" t="s">
        <v>318</v>
      </c>
      <c r="E37" s="58" t="s">
        <v>100</v>
      </c>
      <c r="F37" s="58" t="s">
        <v>446</v>
      </c>
      <c r="G37" s="57" t="s">
        <v>392</v>
      </c>
      <c r="H37" s="58" t="s">
        <v>25</v>
      </c>
      <c r="I37" s="50" t="s">
        <v>27</v>
      </c>
      <c r="J37" s="90">
        <v>1.45</v>
      </c>
      <c r="K37" s="35"/>
      <c r="L37" s="24">
        <f t="shared" si="0"/>
        <v>0</v>
      </c>
      <c r="M37" s="25" t="str">
        <f t="shared" si="1"/>
        <v>OK</v>
      </c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5"/>
      <c r="AI37" s="75"/>
      <c r="AJ37" s="75"/>
      <c r="AK37" s="75"/>
    </row>
    <row r="38" spans="1:37" ht="39.950000000000003" customHeight="1" x14ac:dyDescent="0.25">
      <c r="A38" s="127"/>
      <c r="B38" s="121"/>
      <c r="C38" s="47">
        <v>35</v>
      </c>
      <c r="D38" s="48" t="s">
        <v>318</v>
      </c>
      <c r="E38" s="58" t="s">
        <v>101</v>
      </c>
      <c r="F38" s="58" t="s">
        <v>446</v>
      </c>
      <c r="G38" s="57" t="s">
        <v>393</v>
      </c>
      <c r="H38" s="58" t="s">
        <v>25</v>
      </c>
      <c r="I38" s="50" t="s">
        <v>27</v>
      </c>
      <c r="J38" s="90">
        <v>1.45</v>
      </c>
      <c r="K38" s="35"/>
      <c r="L38" s="24">
        <f t="shared" si="0"/>
        <v>0</v>
      </c>
      <c r="M38" s="25" t="str">
        <f t="shared" si="1"/>
        <v>OK</v>
      </c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5"/>
      <c r="AI38" s="75"/>
      <c r="AJ38" s="75"/>
      <c r="AK38" s="75"/>
    </row>
    <row r="39" spans="1:37" ht="39.950000000000003" customHeight="1" x14ac:dyDescent="0.25">
      <c r="A39" s="127"/>
      <c r="B39" s="121"/>
      <c r="C39" s="47">
        <v>36</v>
      </c>
      <c r="D39" s="48" t="s">
        <v>318</v>
      </c>
      <c r="E39" s="58" t="s">
        <v>102</v>
      </c>
      <c r="F39" s="58" t="s">
        <v>446</v>
      </c>
      <c r="G39" s="57" t="s">
        <v>394</v>
      </c>
      <c r="H39" s="58" t="s">
        <v>25</v>
      </c>
      <c r="I39" s="50" t="s">
        <v>27</v>
      </c>
      <c r="J39" s="90">
        <v>1.45</v>
      </c>
      <c r="K39" s="35"/>
      <c r="L39" s="24">
        <f t="shared" si="0"/>
        <v>0</v>
      </c>
      <c r="M39" s="25" t="str">
        <f t="shared" si="1"/>
        <v>OK</v>
      </c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5"/>
      <c r="AI39" s="75"/>
      <c r="AJ39" s="75"/>
      <c r="AK39" s="75"/>
    </row>
    <row r="40" spans="1:37" ht="39.950000000000003" customHeight="1" x14ac:dyDescent="0.25">
      <c r="A40" s="127"/>
      <c r="B40" s="121"/>
      <c r="C40" s="47">
        <v>37</v>
      </c>
      <c r="D40" s="48" t="s">
        <v>318</v>
      </c>
      <c r="E40" s="58" t="s">
        <v>103</v>
      </c>
      <c r="F40" s="58" t="s">
        <v>446</v>
      </c>
      <c r="G40" s="57" t="s">
        <v>395</v>
      </c>
      <c r="H40" s="58" t="s">
        <v>25</v>
      </c>
      <c r="I40" s="50" t="s">
        <v>27</v>
      </c>
      <c r="J40" s="90">
        <v>1.45</v>
      </c>
      <c r="K40" s="35"/>
      <c r="L40" s="24">
        <f t="shared" si="0"/>
        <v>0</v>
      </c>
      <c r="M40" s="25" t="str">
        <f t="shared" si="1"/>
        <v>OK</v>
      </c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5"/>
      <c r="AI40" s="75"/>
      <c r="AJ40" s="75"/>
      <c r="AK40" s="75"/>
    </row>
    <row r="41" spans="1:37" ht="39.950000000000003" customHeight="1" x14ac:dyDescent="0.25">
      <c r="A41" s="127"/>
      <c r="B41" s="121"/>
      <c r="C41" s="47">
        <v>38</v>
      </c>
      <c r="D41" s="48" t="s">
        <v>318</v>
      </c>
      <c r="E41" s="47" t="s">
        <v>93</v>
      </c>
      <c r="F41" s="47" t="s">
        <v>447</v>
      </c>
      <c r="G41" s="57" t="s">
        <v>448</v>
      </c>
      <c r="H41" s="47" t="s">
        <v>25</v>
      </c>
      <c r="I41" s="50" t="s">
        <v>27</v>
      </c>
      <c r="J41" s="90">
        <v>1.6</v>
      </c>
      <c r="K41" s="35">
        <v>100</v>
      </c>
      <c r="L41" s="24">
        <f t="shared" si="0"/>
        <v>100</v>
      </c>
      <c r="M41" s="25" t="str">
        <f t="shared" si="1"/>
        <v>OK</v>
      </c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5"/>
      <c r="AI41" s="75"/>
      <c r="AJ41" s="75"/>
      <c r="AK41" s="75"/>
    </row>
    <row r="42" spans="1:37" ht="39.950000000000003" customHeight="1" x14ac:dyDescent="0.25">
      <c r="A42" s="127"/>
      <c r="B42" s="121"/>
      <c r="C42" s="47">
        <v>39</v>
      </c>
      <c r="D42" s="48" t="s">
        <v>318</v>
      </c>
      <c r="E42" s="47" t="s">
        <v>97</v>
      </c>
      <c r="F42" s="47" t="s">
        <v>447</v>
      </c>
      <c r="G42" s="57" t="s">
        <v>449</v>
      </c>
      <c r="H42" s="47" t="s">
        <v>25</v>
      </c>
      <c r="I42" s="50" t="s">
        <v>27</v>
      </c>
      <c r="J42" s="90">
        <v>1.6</v>
      </c>
      <c r="K42" s="35">
        <v>80</v>
      </c>
      <c r="L42" s="24">
        <f t="shared" si="0"/>
        <v>80</v>
      </c>
      <c r="M42" s="25" t="str">
        <f t="shared" si="1"/>
        <v>OK</v>
      </c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5"/>
      <c r="AI42" s="75"/>
      <c r="AJ42" s="75"/>
      <c r="AK42" s="75"/>
    </row>
    <row r="43" spans="1:37" ht="39.950000000000003" customHeight="1" x14ac:dyDescent="0.25">
      <c r="A43" s="127"/>
      <c r="B43" s="121"/>
      <c r="C43" s="47">
        <v>40</v>
      </c>
      <c r="D43" s="48" t="s">
        <v>318</v>
      </c>
      <c r="E43" s="47" t="s">
        <v>95</v>
      </c>
      <c r="F43" s="47" t="s">
        <v>447</v>
      </c>
      <c r="G43" s="57" t="s">
        <v>450</v>
      </c>
      <c r="H43" s="47" t="s">
        <v>25</v>
      </c>
      <c r="I43" s="50" t="s">
        <v>27</v>
      </c>
      <c r="J43" s="90">
        <v>1.6</v>
      </c>
      <c r="K43" s="35">
        <v>80</v>
      </c>
      <c r="L43" s="24">
        <f t="shared" si="0"/>
        <v>80</v>
      </c>
      <c r="M43" s="25" t="str">
        <f t="shared" si="1"/>
        <v>OK</v>
      </c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5"/>
      <c r="AI43" s="75"/>
      <c r="AJ43" s="75"/>
      <c r="AK43" s="75"/>
    </row>
    <row r="44" spans="1:37" ht="39.950000000000003" customHeight="1" x14ac:dyDescent="0.25">
      <c r="A44" s="127"/>
      <c r="B44" s="121"/>
      <c r="C44" s="47">
        <v>41</v>
      </c>
      <c r="D44" s="48" t="s">
        <v>318</v>
      </c>
      <c r="E44" s="47" t="s">
        <v>96</v>
      </c>
      <c r="F44" s="47" t="s">
        <v>447</v>
      </c>
      <c r="G44" s="57" t="s">
        <v>451</v>
      </c>
      <c r="H44" s="47" t="s">
        <v>25</v>
      </c>
      <c r="I44" s="50" t="s">
        <v>27</v>
      </c>
      <c r="J44" s="90">
        <v>1.56</v>
      </c>
      <c r="K44" s="35">
        <v>80</v>
      </c>
      <c r="L44" s="24">
        <f t="shared" si="0"/>
        <v>80</v>
      </c>
      <c r="M44" s="25" t="str">
        <f t="shared" si="1"/>
        <v>OK</v>
      </c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5"/>
      <c r="AI44" s="75"/>
      <c r="AJ44" s="75"/>
      <c r="AK44" s="75"/>
    </row>
    <row r="45" spans="1:37" ht="39.950000000000003" customHeight="1" x14ac:dyDescent="0.25">
      <c r="A45" s="127"/>
      <c r="B45" s="121"/>
      <c r="C45" s="47">
        <v>42</v>
      </c>
      <c r="D45" s="48" t="s">
        <v>318</v>
      </c>
      <c r="E45" s="47" t="s">
        <v>94</v>
      </c>
      <c r="F45" s="47" t="s">
        <v>447</v>
      </c>
      <c r="G45" s="57" t="s">
        <v>452</v>
      </c>
      <c r="H45" s="47" t="s">
        <v>25</v>
      </c>
      <c r="I45" s="50" t="s">
        <v>27</v>
      </c>
      <c r="J45" s="90">
        <v>1.6</v>
      </c>
      <c r="K45" s="35">
        <v>80</v>
      </c>
      <c r="L45" s="24">
        <f t="shared" si="0"/>
        <v>80</v>
      </c>
      <c r="M45" s="25" t="str">
        <f t="shared" si="1"/>
        <v>OK</v>
      </c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5"/>
      <c r="AI45" s="75"/>
      <c r="AJ45" s="75"/>
      <c r="AK45" s="75"/>
    </row>
    <row r="46" spans="1:37" ht="39.950000000000003" customHeight="1" x14ac:dyDescent="0.25">
      <c r="A46" s="127"/>
      <c r="B46" s="121"/>
      <c r="C46" s="47">
        <v>43</v>
      </c>
      <c r="D46" s="48" t="s">
        <v>318</v>
      </c>
      <c r="E46" s="58" t="s">
        <v>106</v>
      </c>
      <c r="F46" s="58" t="s">
        <v>416</v>
      </c>
      <c r="G46" s="49" t="s">
        <v>453</v>
      </c>
      <c r="H46" s="47" t="s">
        <v>25</v>
      </c>
      <c r="I46" s="50" t="s">
        <v>27</v>
      </c>
      <c r="J46" s="90">
        <v>2</v>
      </c>
      <c r="K46" s="35">
        <v>120</v>
      </c>
      <c r="L46" s="24">
        <f t="shared" si="0"/>
        <v>120</v>
      </c>
      <c r="M46" s="25" t="str">
        <f t="shared" si="1"/>
        <v>OK</v>
      </c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5"/>
      <c r="AI46" s="75"/>
      <c r="AJ46" s="75"/>
      <c r="AK46" s="75"/>
    </row>
    <row r="47" spans="1:37" ht="39.950000000000003" customHeight="1" x14ac:dyDescent="0.25">
      <c r="A47" s="127"/>
      <c r="B47" s="121"/>
      <c r="C47" s="47">
        <v>44</v>
      </c>
      <c r="D47" s="48" t="s">
        <v>318</v>
      </c>
      <c r="E47" s="58" t="s">
        <v>107</v>
      </c>
      <c r="F47" s="58" t="s">
        <v>416</v>
      </c>
      <c r="G47" s="49" t="s">
        <v>454</v>
      </c>
      <c r="H47" s="47" t="s">
        <v>25</v>
      </c>
      <c r="I47" s="50" t="s">
        <v>27</v>
      </c>
      <c r="J47" s="90">
        <v>2</v>
      </c>
      <c r="K47" s="35">
        <v>120</v>
      </c>
      <c r="L47" s="24">
        <f t="shared" si="0"/>
        <v>120</v>
      </c>
      <c r="M47" s="25" t="str">
        <f t="shared" si="1"/>
        <v>OK</v>
      </c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5"/>
      <c r="AI47" s="75"/>
      <c r="AJ47" s="75"/>
      <c r="AK47" s="75"/>
    </row>
    <row r="48" spans="1:37" ht="39.950000000000003" customHeight="1" x14ac:dyDescent="0.25">
      <c r="A48" s="127"/>
      <c r="B48" s="121"/>
      <c r="C48" s="47">
        <v>45</v>
      </c>
      <c r="D48" s="48" t="s">
        <v>325</v>
      </c>
      <c r="E48" s="58" t="s">
        <v>105</v>
      </c>
      <c r="F48" s="58" t="s">
        <v>455</v>
      </c>
      <c r="G48" s="59" t="s">
        <v>456</v>
      </c>
      <c r="H48" s="47" t="s">
        <v>25</v>
      </c>
      <c r="I48" s="50" t="s">
        <v>27</v>
      </c>
      <c r="J48" s="90">
        <v>10</v>
      </c>
      <c r="K48" s="35"/>
      <c r="L48" s="24">
        <f t="shared" si="0"/>
        <v>0</v>
      </c>
      <c r="M48" s="25" t="str">
        <f t="shared" si="1"/>
        <v>OK</v>
      </c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5"/>
      <c r="AI48" s="75"/>
      <c r="AJ48" s="75"/>
      <c r="AK48" s="75"/>
    </row>
    <row r="49" spans="1:37" ht="39.950000000000003" customHeight="1" x14ac:dyDescent="0.25">
      <c r="A49" s="127"/>
      <c r="B49" s="121"/>
      <c r="C49" s="47">
        <v>46</v>
      </c>
      <c r="D49" s="48" t="s">
        <v>318</v>
      </c>
      <c r="E49" s="47" t="s">
        <v>135</v>
      </c>
      <c r="F49" s="47" t="s">
        <v>457</v>
      </c>
      <c r="G49" s="49" t="s">
        <v>136</v>
      </c>
      <c r="H49" s="47" t="s">
        <v>25</v>
      </c>
      <c r="I49" s="50" t="s">
        <v>134</v>
      </c>
      <c r="J49" s="88">
        <v>0.8</v>
      </c>
      <c r="K49" s="35"/>
      <c r="L49" s="24">
        <f t="shared" si="0"/>
        <v>0</v>
      </c>
      <c r="M49" s="25" t="str">
        <f t="shared" si="1"/>
        <v>OK</v>
      </c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5"/>
      <c r="AI49" s="75"/>
      <c r="AJ49" s="75"/>
      <c r="AK49" s="75"/>
    </row>
    <row r="50" spans="1:37" ht="39.950000000000003" customHeight="1" x14ac:dyDescent="0.25">
      <c r="A50" s="128"/>
      <c r="B50" s="122"/>
      <c r="C50" s="47">
        <v>47</v>
      </c>
      <c r="D50" s="48" t="s">
        <v>318</v>
      </c>
      <c r="E50" s="47" t="s">
        <v>132</v>
      </c>
      <c r="F50" s="47" t="s">
        <v>458</v>
      </c>
      <c r="G50" s="49" t="s">
        <v>133</v>
      </c>
      <c r="H50" s="47" t="s">
        <v>25</v>
      </c>
      <c r="I50" s="50" t="s">
        <v>134</v>
      </c>
      <c r="J50" s="88">
        <v>1.1599999999999999</v>
      </c>
      <c r="K50" s="35"/>
      <c r="L50" s="24">
        <f t="shared" si="0"/>
        <v>0</v>
      </c>
      <c r="M50" s="25" t="str">
        <f t="shared" si="1"/>
        <v>OK</v>
      </c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5"/>
      <c r="AI50" s="75"/>
      <c r="AJ50" s="75"/>
      <c r="AK50" s="75"/>
    </row>
    <row r="51" spans="1:37" ht="39.950000000000003" customHeight="1" x14ac:dyDescent="0.25">
      <c r="A51" s="110">
        <v>6</v>
      </c>
      <c r="B51" s="112" t="s">
        <v>410</v>
      </c>
      <c r="C51" s="51">
        <v>48</v>
      </c>
      <c r="D51" s="52" t="s">
        <v>318</v>
      </c>
      <c r="E51" s="60" t="s">
        <v>108</v>
      </c>
      <c r="F51" s="60" t="s">
        <v>412</v>
      </c>
      <c r="G51" s="53" t="s">
        <v>459</v>
      </c>
      <c r="H51" s="51" t="s">
        <v>25</v>
      </c>
      <c r="I51" s="54" t="s">
        <v>27</v>
      </c>
      <c r="J51" s="91">
        <v>1.36</v>
      </c>
      <c r="K51" s="35">
        <v>500</v>
      </c>
      <c r="L51" s="24">
        <f t="shared" si="0"/>
        <v>0</v>
      </c>
      <c r="M51" s="25" t="str">
        <f t="shared" si="1"/>
        <v>OK</v>
      </c>
      <c r="N51" s="74"/>
      <c r="O51" s="74"/>
      <c r="P51" s="74">
        <v>500</v>
      </c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5"/>
      <c r="AI51" s="75"/>
      <c r="AJ51" s="75"/>
      <c r="AK51" s="75"/>
    </row>
    <row r="52" spans="1:37" ht="39.950000000000003" customHeight="1" x14ac:dyDescent="0.25">
      <c r="A52" s="110"/>
      <c r="B52" s="113"/>
      <c r="C52" s="51">
        <v>49</v>
      </c>
      <c r="D52" s="52" t="s">
        <v>318</v>
      </c>
      <c r="E52" s="60" t="s">
        <v>109</v>
      </c>
      <c r="F52" s="60" t="s">
        <v>412</v>
      </c>
      <c r="G52" s="53" t="s">
        <v>460</v>
      </c>
      <c r="H52" s="51" t="s">
        <v>25</v>
      </c>
      <c r="I52" s="54" t="s">
        <v>27</v>
      </c>
      <c r="J52" s="91">
        <v>1.38</v>
      </c>
      <c r="K52" s="35">
        <v>500</v>
      </c>
      <c r="L52" s="24">
        <f t="shared" si="0"/>
        <v>0</v>
      </c>
      <c r="M52" s="25" t="str">
        <f t="shared" si="1"/>
        <v>OK</v>
      </c>
      <c r="N52" s="74"/>
      <c r="O52" s="74"/>
      <c r="P52" s="74">
        <v>500</v>
      </c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5"/>
      <c r="AI52" s="75"/>
      <c r="AJ52" s="75"/>
      <c r="AK52" s="75"/>
    </row>
    <row r="53" spans="1:37" ht="39.950000000000003" customHeight="1" x14ac:dyDescent="0.25">
      <c r="A53" s="110"/>
      <c r="B53" s="113"/>
      <c r="C53" s="51">
        <v>50</v>
      </c>
      <c r="D53" s="52" t="s">
        <v>318</v>
      </c>
      <c r="E53" s="60" t="s">
        <v>110</v>
      </c>
      <c r="F53" s="60" t="s">
        <v>412</v>
      </c>
      <c r="G53" s="53" t="s">
        <v>461</v>
      </c>
      <c r="H53" s="51" t="s">
        <v>25</v>
      </c>
      <c r="I53" s="54" t="s">
        <v>27</v>
      </c>
      <c r="J53" s="91">
        <v>1.36</v>
      </c>
      <c r="K53" s="35">
        <v>250</v>
      </c>
      <c r="L53" s="24">
        <f t="shared" si="0"/>
        <v>250</v>
      </c>
      <c r="M53" s="25" t="str">
        <f t="shared" si="1"/>
        <v>OK</v>
      </c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5"/>
      <c r="AI53" s="75"/>
      <c r="AJ53" s="75"/>
      <c r="AK53" s="75"/>
    </row>
    <row r="54" spans="1:37" ht="39.950000000000003" customHeight="1" x14ac:dyDescent="0.25">
      <c r="A54" s="110"/>
      <c r="B54" s="113"/>
      <c r="C54" s="51">
        <v>51</v>
      </c>
      <c r="D54" s="52" t="s">
        <v>318</v>
      </c>
      <c r="E54" s="60" t="s">
        <v>111</v>
      </c>
      <c r="F54" s="60" t="s">
        <v>412</v>
      </c>
      <c r="G54" s="53" t="s">
        <v>462</v>
      </c>
      <c r="H54" s="51" t="s">
        <v>25</v>
      </c>
      <c r="I54" s="54" t="s">
        <v>27</v>
      </c>
      <c r="J54" s="91">
        <v>1.36</v>
      </c>
      <c r="K54" s="35">
        <v>400</v>
      </c>
      <c r="L54" s="24">
        <f t="shared" si="0"/>
        <v>0</v>
      </c>
      <c r="M54" s="25" t="str">
        <f t="shared" si="1"/>
        <v>OK</v>
      </c>
      <c r="N54" s="74"/>
      <c r="O54" s="74"/>
      <c r="P54" s="74">
        <v>400</v>
      </c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5"/>
      <c r="AI54" s="75"/>
      <c r="AJ54" s="75"/>
      <c r="AK54" s="75"/>
    </row>
    <row r="55" spans="1:37" ht="39.950000000000003" customHeight="1" x14ac:dyDescent="0.25">
      <c r="A55" s="111"/>
      <c r="B55" s="114"/>
      <c r="C55" s="51">
        <v>52</v>
      </c>
      <c r="D55" s="52" t="s">
        <v>326</v>
      </c>
      <c r="E55" s="51" t="s">
        <v>112</v>
      </c>
      <c r="F55" s="51" t="s">
        <v>414</v>
      </c>
      <c r="G55" s="53" t="s">
        <v>113</v>
      </c>
      <c r="H55" s="51" t="s">
        <v>25</v>
      </c>
      <c r="I55" s="54" t="s">
        <v>114</v>
      </c>
      <c r="J55" s="89">
        <v>4.72</v>
      </c>
      <c r="K55" s="35"/>
      <c r="L55" s="24">
        <f t="shared" si="0"/>
        <v>0</v>
      </c>
      <c r="M55" s="25" t="str">
        <f t="shared" si="1"/>
        <v>OK</v>
      </c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5"/>
      <c r="AI55" s="75"/>
      <c r="AJ55" s="75"/>
      <c r="AK55" s="75"/>
    </row>
    <row r="56" spans="1:37" ht="39.950000000000003" customHeight="1" x14ac:dyDescent="0.25">
      <c r="A56" s="126">
        <v>7</v>
      </c>
      <c r="B56" s="120" t="s">
        <v>410</v>
      </c>
      <c r="C56" s="47">
        <v>53</v>
      </c>
      <c r="D56" s="48" t="s">
        <v>316</v>
      </c>
      <c r="E56" s="47" t="s">
        <v>143</v>
      </c>
      <c r="F56" s="47" t="s">
        <v>463</v>
      </c>
      <c r="G56" s="49" t="s">
        <v>144</v>
      </c>
      <c r="H56" s="47" t="s">
        <v>33</v>
      </c>
      <c r="I56" s="50" t="s">
        <v>27</v>
      </c>
      <c r="J56" s="88">
        <v>0.73</v>
      </c>
      <c r="K56" s="35">
        <v>50</v>
      </c>
      <c r="L56" s="24">
        <f t="shared" si="0"/>
        <v>40</v>
      </c>
      <c r="M56" s="25" t="str">
        <f t="shared" si="1"/>
        <v>OK</v>
      </c>
      <c r="N56" s="74"/>
      <c r="O56" s="74"/>
      <c r="P56" s="74">
        <v>10</v>
      </c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5"/>
      <c r="AI56" s="75"/>
      <c r="AJ56" s="75"/>
      <c r="AK56" s="75"/>
    </row>
    <row r="57" spans="1:37" ht="39.950000000000003" customHeight="1" x14ac:dyDescent="0.25">
      <c r="A57" s="127"/>
      <c r="B57" s="121"/>
      <c r="C57" s="47">
        <v>54</v>
      </c>
      <c r="D57" s="48" t="s">
        <v>316</v>
      </c>
      <c r="E57" s="47" t="s">
        <v>145</v>
      </c>
      <c r="F57" s="47" t="s">
        <v>463</v>
      </c>
      <c r="G57" s="49" t="s">
        <v>146</v>
      </c>
      <c r="H57" s="47" t="s">
        <v>33</v>
      </c>
      <c r="I57" s="50" t="s">
        <v>27</v>
      </c>
      <c r="J57" s="88">
        <v>0.73</v>
      </c>
      <c r="K57" s="35">
        <v>50</v>
      </c>
      <c r="L57" s="24">
        <f t="shared" si="0"/>
        <v>40</v>
      </c>
      <c r="M57" s="25" t="str">
        <f t="shared" si="1"/>
        <v>OK</v>
      </c>
      <c r="N57" s="74"/>
      <c r="O57" s="74"/>
      <c r="P57" s="74">
        <v>10</v>
      </c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5"/>
      <c r="AI57" s="75"/>
      <c r="AJ57" s="75"/>
      <c r="AK57" s="75"/>
    </row>
    <row r="58" spans="1:37" ht="39.950000000000003" customHeight="1" x14ac:dyDescent="0.25">
      <c r="A58" s="127"/>
      <c r="B58" s="121"/>
      <c r="C58" s="47">
        <v>55</v>
      </c>
      <c r="D58" s="48" t="s">
        <v>316</v>
      </c>
      <c r="E58" s="47" t="s">
        <v>147</v>
      </c>
      <c r="F58" s="47" t="s">
        <v>463</v>
      </c>
      <c r="G58" s="49" t="s">
        <v>148</v>
      </c>
      <c r="H58" s="47" t="s">
        <v>33</v>
      </c>
      <c r="I58" s="50" t="s">
        <v>27</v>
      </c>
      <c r="J58" s="88">
        <v>0.73</v>
      </c>
      <c r="K58" s="35">
        <v>50</v>
      </c>
      <c r="L58" s="24">
        <f t="shared" si="0"/>
        <v>40</v>
      </c>
      <c r="M58" s="25" t="str">
        <f t="shared" si="1"/>
        <v>OK</v>
      </c>
      <c r="N58" s="74"/>
      <c r="O58" s="74"/>
      <c r="P58" s="74">
        <v>10</v>
      </c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5"/>
      <c r="AI58" s="75"/>
      <c r="AJ58" s="75"/>
      <c r="AK58" s="75"/>
    </row>
    <row r="59" spans="1:37" ht="39.950000000000003" customHeight="1" x14ac:dyDescent="0.25">
      <c r="A59" s="127"/>
      <c r="B59" s="121"/>
      <c r="C59" s="47">
        <v>56</v>
      </c>
      <c r="D59" s="48" t="s">
        <v>316</v>
      </c>
      <c r="E59" s="47" t="s">
        <v>149</v>
      </c>
      <c r="F59" s="47" t="s">
        <v>463</v>
      </c>
      <c r="G59" s="49" t="s">
        <v>150</v>
      </c>
      <c r="H59" s="47" t="s">
        <v>25</v>
      </c>
      <c r="I59" s="50" t="s">
        <v>27</v>
      </c>
      <c r="J59" s="88">
        <v>0.73</v>
      </c>
      <c r="K59" s="35">
        <v>50</v>
      </c>
      <c r="L59" s="24">
        <f t="shared" si="0"/>
        <v>40</v>
      </c>
      <c r="M59" s="25" t="str">
        <f t="shared" si="1"/>
        <v>OK</v>
      </c>
      <c r="N59" s="74"/>
      <c r="O59" s="74"/>
      <c r="P59" s="74">
        <v>10</v>
      </c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5"/>
      <c r="AI59" s="75"/>
      <c r="AJ59" s="75"/>
      <c r="AK59" s="75"/>
    </row>
    <row r="60" spans="1:37" ht="39.950000000000003" customHeight="1" x14ac:dyDescent="0.25">
      <c r="A60" s="127"/>
      <c r="B60" s="121"/>
      <c r="C60" s="47">
        <v>57</v>
      </c>
      <c r="D60" s="48" t="s">
        <v>316</v>
      </c>
      <c r="E60" s="47" t="s">
        <v>151</v>
      </c>
      <c r="F60" s="47" t="s">
        <v>463</v>
      </c>
      <c r="G60" s="49" t="s">
        <v>152</v>
      </c>
      <c r="H60" s="47" t="s">
        <v>33</v>
      </c>
      <c r="I60" s="50" t="s">
        <v>27</v>
      </c>
      <c r="J60" s="88">
        <v>0.73</v>
      </c>
      <c r="K60" s="35">
        <v>50</v>
      </c>
      <c r="L60" s="24">
        <f t="shared" si="0"/>
        <v>40</v>
      </c>
      <c r="M60" s="25" t="str">
        <f t="shared" si="1"/>
        <v>OK</v>
      </c>
      <c r="N60" s="74"/>
      <c r="O60" s="74"/>
      <c r="P60" s="74">
        <v>10</v>
      </c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5"/>
      <c r="AI60" s="75"/>
      <c r="AJ60" s="75"/>
      <c r="AK60" s="75"/>
    </row>
    <row r="61" spans="1:37" ht="39.950000000000003" customHeight="1" x14ac:dyDescent="0.25">
      <c r="A61" s="127"/>
      <c r="B61" s="121"/>
      <c r="C61" s="47">
        <v>58</v>
      </c>
      <c r="D61" s="48" t="s">
        <v>317</v>
      </c>
      <c r="E61" s="61" t="s">
        <v>159</v>
      </c>
      <c r="F61" s="61" t="s">
        <v>464</v>
      </c>
      <c r="G61" s="49" t="s">
        <v>465</v>
      </c>
      <c r="H61" s="47" t="s">
        <v>33</v>
      </c>
      <c r="I61" s="50" t="s">
        <v>27</v>
      </c>
      <c r="J61" s="88">
        <v>1.42</v>
      </c>
      <c r="K61" s="35">
        <v>30</v>
      </c>
      <c r="L61" s="24">
        <f t="shared" si="0"/>
        <v>20</v>
      </c>
      <c r="M61" s="25" t="str">
        <f t="shared" si="1"/>
        <v>OK</v>
      </c>
      <c r="N61" s="74"/>
      <c r="O61" s="74"/>
      <c r="P61" s="74">
        <v>10</v>
      </c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5"/>
      <c r="AI61" s="75"/>
      <c r="AJ61" s="75"/>
      <c r="AK61" s="75"/>
    </row>
    <row r="62" spans="1:37" ht="39.950000000000003" customHeight="1" x14ac:dyDescent="0.25">
      <c r="A62" s="127"/>
      <c r="B62" s="121"/>
      <c r="C62" s="47">
        <v>59</v>
      </c>
      <c r="D62" s="48" t="s">
        <v>317</v>
      </c>
      <c r="E62" s="61" t="s">
        <v>158</v>
      </c>
      <c r="F62" s="61" t="s">
        <v>464</v>
      </c>
      <c r="G62" s="49" t="s">
        <v>466</v>
      </c>
      <c r="H62" s="47" t="s">
        <v>33</v>
      </c>
      <c r="I62" s="50" t="s">
        <v>27</v>
      </c>
      <c r="J62" s="88">
        <v>1.42</v>
      </c>
      <c r="K62" s="35">
        <v>30</v>
      </c>
      <c r="L62" s="24">
        <f t="shared" si="0"/>
        <v>20</v>
      </c>
      <c r="M62" s="25" t="str">
        <f t="shared" si="1"/>
        <v>OK</v>
      </c>
      <c r="N62" s="74"/>
      <c r="O62" s="74"/>
      <c r="P62" s="74">
        <v>10</v>
      </c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5"/>
      <c r="AI62" s="75"/>
      <c r="AJ62" s="75"/>
      <c r="AK62" s="75"/>
    </row>
    <row r="63" spans="1:37" ht="39.950000000000003" customHeight="1" x14ac:dyDescent="0.25">
      <c r="A63" s="127"/>
      <c r="B63" s="121"/>
      <c r="C63" s="47">
        <v>60</v>
      </c>
      <c r="D63" s="48" t="s">
        <v>317</v>
      </c>
      <c r="E63" s="47" t="s">
        <v>157</v>
      </c>
      <c r="F63" s="47" t="s">
        <v>464</v>
      </c>
      <c r="G63" s="49" t="s">
        <v>467</v>
      </c>
      <c r="H63" s="47" t="s">
        <v>33</v>
      </c>
      <c r="I63" s="50" t="s">
        <v>27</v>
      </c>
      <c r="J63" s="88">
        <v>1.42</v>
      </c>
      <c r="K63" s="35">
        <v>20</v>
      </c>
      <c r="L63" s="24">
        <f t="shared" si="0"/>
        <v>20</v>
      </c>
      <c r="M63" s="25" t="str">
        <f t="shared" si="1"/>
        <v>OK</v>
      </c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5"/>
      <c r="AI63" s="75"/>
      <c r="AJ63" s="75"/>
      <c r="AK63" s="75"/>
    </row>
    <row r="64" spans="1:37" ht="39.950000000000003" customHeight="1" x14ac:dyDescent="0.25">
      <c r="A64" s="127"/>
      <c r="B64" s="121"/>
      <c r="C64" s="47">
        <v>61</v>
      </c>
      <c r="D64" s="48" t="s">
        <v>317</v>
      </c>
      <c r="E64" s="61" t="s">
        <v>161</v>
      </c>
      <c r="F64" s="61" t="s">
        <v>464</v>
      </c>
      <c r="G64" s="49" t="s">
        <v>468</v>
      </c>
      <c r="H64" s="47" t="s">
        <v>33</v>
      </c>
      <c r="I64" s="50" t="s">
        <v>27</v>
      </c>
      <c r="J64" s="88">
        <v>1.42</v>
      </c>
      <c r="K64" s="35">
        <v>30</v>
      </c>
      <c r="L64" s="24">
        <f t="shared" si="0"/>
        <v>20</v>
      </c>
      <c r="M64" s="25" t="str">
        <f t="shared" si="1"/>
        <v>OK</v>
      </c>
      <c r="N64" s="74"/>
      <c r="O64" s="74"/>
      <c r="P64" s="74">
        <v>10</v>
      </c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5"/>
      <c r="AI64" s="75"/>
      <c r="AJ64" s="75"/>
      <c r="AK64" s="75"/>
    </row>
    <row r="65" spans="1:37" ht="39.950000000000003" customHeight="1" x14ac:dyDescent="0.25">
      <c r="A65" s="127"/>
      <c r="B65" s="121"/>
      <c r="C65" s="47">
        <v>62</v>
      </c>
      <c r="D65" s="48" t="s">
        <v>317</v>
      </c>
      <c r="E65" s="47" t="s">
        <v>153</v>
      </c>
      <c r="F65" s="47" t="s">
        <v>464</v>
      </c>
      <c r="G65" s="49" t="s">
        <v>469</v>
      </c>
      <c r="H65" s="47" t="s">
        <v>33</v>
      </c>
      <c r="I65" s="50" t="s">
        <v>27</v>
      </c>
      <c r="J65" s="88">
        <v>1.42</v>
      </c>
      <c r="K65" s="35">
        <v>30</v>
      </c>
      <c r="L65" s="24">
        <f t="shared" si="0"/>
        <v>30</v>
      </c>
      <c r="M65" s="25" t="str">
        <f t="shared" si="1"/>
        <v>OK</v>
      </c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5"/>
      <c r="AI65" s="75"/>
      <c r="AJ65" s="75"/>
      <c r="AK65" s="75"/>
    </row>
    <row r="66" spans="1:37" ht="39.950000000000003" customHeight="1" x14ac:dyDescent="0.25">
      <c r="A66" s="127"/>
      <c r="B66" s="121"/>
      <c r="C66" s="47">
        <v>63</v>
      </c>
      <c r="D66" s="48" t="s">
        <v>317</v>
      </c>
      <c r="E66" s="47" t="s">
        <v>156</v>
      </c>
      <c r="F66" s="47" t="s">
        <v>464</v>
      </c>
      <c r="G66" s="49" t="s">
        <v>470</v>
      </c>
      <c r="H66" s="47" t="s">
        <v>33</v>
      </c>
      <c r="I66" s="50" t="s">
        <v>27</v>
      </c>
      <c r="J66" s="88">
        <v>1.42</v>
      </c>
      <c r="K66" s="35">
        <v>30</v>
      </c>
      <c r="L66" s="24">
        <f t="shared" si="0"/>
        <v>30</v>
      </c>
      <c r="M66" s="25" t="str">
        <f t="shared" si="1"/>
        <v>OK</v>
      </c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5"/>
      <c r="AI66" s="75"/>
      <c r="AJ66" s="75"/>
      <c r="AK66" s="75"/>
    </row>
    <row r="67" spans="1:37" ht="39.950000000000003" customHeight="1" x14ac:dyDescent="0.25">
      <c r="A67" s="127"/>
      <c r="B67" s="121"/>
      <c r="C67" s="47">
        <v>64</v>
      </c>
      <c r="D67" s="48" t="s">
        <v>317</v>
      </c>
      <c r="E67" s="47" t="s">
        <v>154</v>
      </c>
      <c r="F67" s="47" t="s">
        <v>464</v>
      </c>
      <c r="G67" s="49" t="s">
        <v>471</v>
      </c>
      <c r="H67" s="47" t="s">
        <v>33</v>
      </c>
      <c r="I67" s="50" t="s">
        <v>27</v>
      </c>
      <c r="J67" s="88">
        <v>1.42</v>
      </c>
      <c r="K67" s="35">
        <v>20</v>
      </c>
      <c r="L67" s="24">
        <f t="shared" si="0"/>
        <v>20</v>
      </c>
      <c r="M67" s="25" t="str">
        <f t="shared" si="1"/>
        <v>OK</v>
      </c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5"/>
      <c r="AI67" s="75"/>
      <c r="AJ67" s="75"/>
      <c r="AK67" s="75"/>
    </row>
    <row r="68" spans="1:37" ht="39.950000000000003" customHeight="1" x14ac:dyDescent="0.25">
      <c r="A68" s="127"/>
      <c r="B68" s="121"/>
      <c r="C68" s="47">
        <v>65</v>
      </c>
      <c r="D68" s="48" t="s">
        <v>317</v>
      </c>
      <c r="E68" s="47" t="s">
        <v>155</v>
      </c>
      <c r="F68" s="47" t="s">
        <v>464</v>
      </c>
      <c r="G68" s="49" t="s">
        <v>472</v>
      </c>
      <c r="H68" s="47" t="s">
        <v>33</v>
      </c>
      <c r="I68" s="50" t="s">
        <v>27</v>
      </c>
      <c r="J68" s="88">
        <v>1.42</v>
      </c>
      <c r="K68" s="40">
        <v>20</v>
      </c>
      <c r="L68" s="24">
        <f t="shared" si="0"/>
        <v>20</v>
      </c>
      <c r="M68" s="25" t="str">
        <f t="shared" si="1"/>
        <v>OK</v>
      </c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5"/>
      <c r="AI68" s="75"/>
      <c r="AJ68" s="75"/>
      <c r="AK68" s="75"/>
    </row>
    <row r="69" spans="1:37" ht="39.950000000000003" customHeight="1" x14ac:dyDescent="0.25">
      <c r="A69" s="127"/>
      <c r="B69" s="121"/>
      <c r="C69" s="47">
        <v>66</v>
      </c>
      <c r="D69" s="48" t="s">
        <v>317</v>
      </c>
      <c r="E69" s="61" t="s">
        <v>160</v>
      </c>
      <c r="F69" s="47" t="s">
        <v>464</v>
      </c>
      <c r="G69" s="49" t="s">
        <v>473</v>
      </c>
      <c r="H69" s="47" t="s">
        <v>33</v>
      </c>
      <c r="I69" s="50" t="s">
        <v>27</v>
      </c>
      <c r="J69" s="88">
        <v>1.42</v>
      </c>
      <c r="K69" s="35">
        <v>30</v>
      </c>
      <c r="L69" s="24">
        <f t="shared" ref="L69:L132" si="2">K69-(SUM(N69:AG69))</f>
        <v>20</v>
      </c>
      <c r="M69" s="25" t="str">
        <f t="shared" ref="M69:M132" si="3">IF(L69&lt;0,"ATENÇÃO","OK")</f>
        <v>OK</v>
      </c>
      <c r="N69" s="74"/>
      <c r="O69" s="74"/>
      <c r="P69" s="74">
        <v>10</v>
      </c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5"/>
      <c r="AI69" s="75"/>
      <c r="AJ69" s="75"/>
      <c r="AK69" s="75"/>
    </row>
    <row r="70" spans="1:37" ht="39.950000000000003" customHeight="1" x14ac:dyDescent="0.25">
      <c r="A70" s="127"/>
      <c r="B70" s="121"/>
      <c r="C70" s="47">
        <v>67</v>
      </c>
      <c r="D70" s="48" t="s">
        <v>317</v>
      </c>
      <c r="E70" s="47" t="s">
        <v>162</v>
      </c>
      <c r="F70" s="47" t="s">
        <v>464</v>
      </c>
      <c r="G70" s="49" t="s">
        <v>474</v>
      </c>
      <c r="H70" s="47" t="s">
        <v>33</v>
      </c>
      <c r="I70" s="50" t="s">
        <v>27</v>
      </c>
      <c r="J70" s="88">
        <v>1.42</v>
      </c>
      <c r="K70" s="35">
        <v>30</v>
      </c>
      <c r="L70" s="24">
        <f t="shared" si="2"/>
        <v>30</v>
      </c>
      <c r="M70" s="25" t="str">
        <f t="shared" si="3"/>
        <v>OK</v>
      </c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5"/>
      <c r="AI70" s="75"/>
      <c r="AJ70" s="75"/>
      <c r="AK70" s="75"/>
    </row>
    <row r="71" spans="1:37" ht="39.950000000000003" customHeight="1" x14ac:dyDescent="0.25">
      <c r="A71" s="127"/>
      <c r="B71" s="121"/>
      <c r="C71" s="47">
        <v>68</v>
      </c>
      <c r="D71" s="48" t="s">
        <v>317</v>
      </c>
      <c r="E71" s="47" t="s">
        <v>163</v>
      </c>
      <c r="F71" s="47" t="s">
        <v>464</v>
      </c>
      <c r="G71" s="49" t="s">
        <v>475</v>
      </c>
      <c r="H71" s="47" t="s">
        <v>33</v>
      </c>
      <c r="I71" s="50" t="s">
        <v>27</v>
      </c>
      <c r="J71" s="88">
        <v>1.42</v>
      </c>
      <c r="K71" s="35">
        <v>30</v>
      </c>
      <c r="L71" s="24">
        <f t="shared" si="2"/>
        <v>30</v>
      </c>
      <c r="M71" s="25" t="str">
        <f t="shared" si="3"/>
        <v>OK</v>
      </c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5"/>
      <c r="AI71" s="75"/>
      <c r="AJ71" s="75"/>
      <c r="AK71" s="75"/>
    </row>
    <row r="72" spans="1:37" ht="39.950000000000003" customHeight="1" x14ac:dyDescent="0.25">
      <c r="A72" s="127"/>
      <c r="B72" s="121"/>
      <c r="C72" s="47">
        <v>69</v>
      </c>
      <c r="D72" s="48" t="s">
        <v>318</v>
      </c>
      <c r="E72" s="47" t="s">
        <v>124</v>
      </c>
      <c r="F72" s="47" t="s">
        <v>476</v>
      </c>
      <c r="G72" s="49" t="s">
        <v>125</v>
      </c>
      <c r="H72" s="47" t="s">
        <v>25</v>
      </c>
      <c r="I72" s="50" t="s">
        <v>27</v>
      </c>
      <c r="J72" s="88">
        <v>1.19</v>
      </c>
      <c r="K72" s="35">
        <v>10</v>
      </c>
      <c r="L72" s="24">
        <f t="shared" si="2"/>
        <v>10</v>
      </c>
      <c r="M72" s="25" t="str">
        <f t="shared" si="3"/>
        <v>OK</v>
      </c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5"/>
      <c r="AI72" s="75"/>
      <c r="AJ72" s="75"/>
      <c r="AK72" s="75"/>
    </row>
    <row r="73" spans="1:37" ht="39.950000000000003" customHeight="1" x14ac:dyDescent="0.25">
      <c r="A73" s="127"/>
      <c r="B73" s="121"/>
      <c r="C73" s="47">
        <v>70</v>
      </c>
      <c r="D73" s="48" t="s">
        <v>318</v>
      </c>
      <c r="E73" s="47" t="s">
        <v>115</v>
      </c>
      <c r="F73" s="47" t="s">
        <v>477</v>
      </c>
      <c r="G73" s="49" t="s">
        <v>327</v>
      </c>
      <c r="H73" s="47" t="s">
        <v>28</v>
      </c>
      <c r="I73" s="50" t="s">
        <v>27</v>
      </c>
      <c r="J73" s="88">
        <v>1.64</v>
      </c>
      <c r="K73" s="35">
        <v>50</v>
      </c>
      <c r="L73" s="24">
        <f t="shared" si="2"/>
        <v>40</v>
      </c>
      <c r="M73" s="25" t="str">
        <f t="shared" si="3"/>
        <v>OK</v>
      </c>
      <c r="N73" s="74"/>
      <c r="O73" s="74"/>
      <c r="P73" s="74">
        <v>10</v>
      </c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5"/>
      <c r="AI73" s="75"/>
      <c r="AJ73" s="75"/>
      <c r="AK73" s="75"/>
    </row>
    <row r="74" spans="1:37" ht="39.950000000000003" customHeight="1" x14ac:dyDescent="0.25">
      <c r="A74" s="127"/>
      <c r="B74" s="121"/>
      <c r="C74" s="47">
        <v>71</v>
      </c>
      <c r="D74" s="48" t="s">
        <v>318</v>
      </c>
      <c r="E74" s="47" t="s">
        <v>116</v>
      </c>
      <c r="F74" s="47" t="s">
        <v>477</v>
      </c>
      <c r="G74" s="49" t="s">
        <v>328</v>
      </c>
      <c r="H74" s="47" t="s">
        <v>28</v>
      </c>
      <c r="I74" s="50" t="s">
        <v>27</v>
      </c>
      <c r="J74" s="88">
        <v>1.43</v>
      </c>
      <c r="K74" s="35">
        <v>50</v>
      </c>
      <c r="L74" s="24">
        <f t="shared" si="2"/>
        <v>40</v>
      </c>
      <c r="M74" s="25" t="str">
        <f t="shared" si="3"/>
        <v>OK</v>
      </c>
      <c r="N74" s="74"/>
      <c r="O74" s="74"/>
      <c r="P74" s="74">
        <v>10</v>
      </c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5"/>
      <c r="AI74" s="75"/>
      <c r="AJ74" s="75"/>
      <c r="AK74" s="75"/>
    </row>
    <row r="75" spans="1:37" ht="39.950000000000003" customHeight="1" x14ac:dyDescent="0.25">
      <c r="A75" s="127"/>
      <c r="B75" s="121"/>
      <c r="C75" s="47">
        <v>72</v>
      </c>
      <c r="D75" s="48" t="s">
        <v>318</v>
      </c>
      <c r="E75" s="47" t="s">
        <v>117</v>
      </c>
      <c r="F75" s="47" t="s">
        <v>477</v>
      </c>
      <c r="G75" s="49" t="s">
        <v>329</v>
      </c>
      <c r="H75" s="47" t="s">
        <v>28</v>
      </c>
      <c r="I75" s="50" t="s">
        <v>27</v>
      </c>
      <c r="J75" s="88">
        <v>1.42</v>
      </c>
      <c r="K75" s="35">
        <v>30</v>
      </c>
      <c r="L75" s="24">
        <f t="shared" si="2"/>
        <v>30</v>
      </c>
      <c r="M75" s="25" t="str">
        <f t="shared" si="3"/>
        <v>OK</v>
      </c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5"/>
      <c r="AI75" s="75"/>
      <c r="AJ75" s="75"/>
      <c r="AK75" s="75"/>
    </row>
    <row r="76" spans="1:37" ht="39.950000000000003" customHeight="1" x14ac:dyDescent="0.25">
      <c r="A76" s="127"/>
      <c r="B76" s="121"/>
      <c r="C76" s="47">
        <v>73</v>
      </c>
      <c r="D76" s="48" t="s">
        <v>318</v>
      </c>
      <c r="E76" s="47" t="s">
        <v>118</v>
      </c>
      <c r="F76" s="47" t="s">
        <v>477</v>
      </c>
      <c r="G76" s="49" t="s">
        <v>330</v>
      </c>
      <c r="H76" s="47" t="s">
        <v>28</v>
      </c>
      <c r="I76" s="50" t="s">
        <v>27</v>
      </c>
      <c r="J76" s="88">
        <v>1.84</v>
      </c>
      <c r="K76" s="35">
        <v>30</v>
      </c>
      <c r="L76" s="24">
        <f t="shared" si="2"/>
        <v>30</v>
      </c>
      <c r="M76" s="25" t="str">
        <f t="shared" si="3"/>
        <v>OK</v>
      </c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5"/>
      <c r="AI76" s="75"/>
      <c r="AJ76" s="75"/>
      <c r="AK76" s="75"/>
    </row>
    <row r="77" spans="1:37" ht="39.950000000000003" customHeight="1" x14ac:dyDescent="0.25">
      <c r="A77" s="127"/>
      <c r="B77" s="121"/>
      <c r="C77" s="47">
        <v>74</v>
      </c>
      <c r="D77" s="48" t="s">
        <v>318</v>
      </c>
      <c r="E77" s="47" t="s">
        <v>119</v>
      </c>
      <c r="F77" s="47" t="s">
        <v>477</v>
      </c>
      <c r="G77" s="49" t="s">
        <v>331</v>
      </c>
      <c r="H77" s="47" t="s">
        <v>28</v>
      </c>
      <c r="I77" s="50" t="s">
        <v>27</v>
      </c>
      <c r="J77" s="88">
        <v>1.88</v>
      </c>
      <c r="K77" s="35">
        <v>20</v>
      </c>
      <c r="L77" s="24">
        <f t="shared" si="2"/>
        <v>20</v>
      </c>
      <c r="M77" s="25" t="str">
        <f t="shared" si="3"/>
        <v>OK</v>
      </c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5"/>
      <c r="AI77" s="75"/>
      <c r="AJ77" s="75"/>
      <c r="AK77" s="75"/>
    </row>
    <row r="78" spans="1:37" ht="39.950000000000003" customHeight="1" x14ac:dyDescent="0.25">
      <c r="A78" s="127"/>
      <c r="B78" s="121"/>
      <c r="C78" s="47">
        <v>75</v>
      </c>
      <c r="D78" s="48" t="s">
        <v>318</v>
      </c>
      <c r="E78" s="47" t="s">
        <v>120</v>
      </c>
      <c r="F78" s="47" t="s">
        <v>412</v>
      </c>
      <c r="G78" s="49" t="s">
        <v>332</v>
      </c>
      <c r="H78" s="47" t="s">
        <v>28</v>
      </c>
      <c r="I78" s="50" t="s">
        <v>27</v>
      </c>
      <c r="J78" s="92">
        <v>2.4700000000000002</v>
      </c>
      <c r="K78" s="35">
        <v>10</v>
      </c>
      <c r="L78" s="24">
        <f t="shared" si="2"/>
        <v>10</v>
      </c>
      <c r="M78" s="25" t="str">
        <f t="shared" si="3"/>
        <v>OK</v>
      </c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5"/>
      <c r="AI78" s="75"/>
      <c r="AJ78" s="75"/>
      <c r="AK78" s="75"/>
    </row>
    <row r="79" spans="1:37" ht="39.950000000000003" customHeight="1" x14ac:dyDescent="0.25">
      <c r="A79" s="127"/>
      <c r="B79" s="121"/>
      <c r="C79" s="47">
        <v>76</v>
      </c>
      <c r="D79" s="48" t="s">
        <v>318</v>
      </c>
      <c r="E79" s="47" t="s">
        <v>121</v>
      </c>
      <c r="F79" s="47" t="s">
        <v>412</v>
      </c>
      <c r="G79" s="49" t="s">
        <v>333</v>
      </c>
      <c r="H79" s="47" t="s">
        <v>28</v>
      </c>
      <c r="I79" s="50" t="s">
        <v>27</v>
      </c>
      <c r="J79" s="92">
        <v>4.34</v>
      </c>
      <c r="K79" s="35">
        <v>5</v>
      </c>
      <c r="L79" s="24">
        <f t="shared" si="2"/>
        <v>5</v>
      </c>
      <c r="M79" s="25" t="str">
        <f t="shared" si="3"/>
        <v>OK</v>
      </c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5"/>
      <c r="AI79" s="75"/>
      <c r="AJ79" s="75"/>
      <c r="AK79" s="75"/>
    </row>
    <row r="80" spans="1:37" ht="39.950000000000003" customHeight="1" x14ac:dyDescent="0.25">
      <c r="A80" s="127"/>
      <c r="B80" s="121"/>
      <c r="C80" s="47">
        <v>77</v>
      </c>
      <c r="D80" s="48" t="s">
        <v>318</v>
      </c>
      <c r="E80" s="47" t="s">
        <v>122</v>
      </c>
      <c r="F80" s="47" t="s">
        <v>412</v>
      </c>
      <c r="G80" s="49" t="s">
        <v>334</v>
      </c>
      <c r="H80" s="47" t="s">
        <v>28</v>
      </c>
      <c r="I80" s="50" t="s">
        <v>27</v>
      </c>
      <c r="J80" s="92">
        <v>10.94</v>
      </c>
      <c r="K80" s="35">
        <v>5</v>
      </c>
      <c r="L80" s="24">
        <f t="shared" si="2"/>
        <v>5</v>
      </c>
      <c r="M80" s="25" t="str">
        <f t="shared" si="3"/>
        <v>OK</v>
      </c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5"/>
      <c r="AI80" s="75"/>
      <c r="AJ80" s="75"/>
      <c r="AK80" s="75"/>
    </row>
    <row r="81" spans="1:37" ht="39.950000000000003" customHeight="1" x14ac:dyDescent="0.25">
      <c r="A81" s="127"/>
      <c r="B81" s="121"/>
      <c r="C81" s="47">
        <v>78</v>
      </c>
      <c r="D81" s="48" t="s">
        <v>336</v>
      </c>
      <c r="E81" s="47" t="s">
        <v>128</v>
      </c>
      <c r="F81" s="47" t="s">
        <v>478</v>
      </c>
      <c r="G81" s="67" t="s">
        <v>479</v>
      </c>
      <c r="H81" s="47" t="s">
        <v>25</v>
      </c>
      <c r="I81" s="50" t="s">
        <v>27</v>
      </c>
      <c r="J81" s="92">
        <v>3.84</v>
      </c>
      <c r="K81" s="35"/>
      <c r="L81" s="24">
        <f t="shared" si="2"/>
        <v>0</v>
      </c>
      <c r="M81" s="25" t="str">
        <f t="shared" si="3"/>
        <v>OK</v>
      </c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5"/>
      <c r="AI81" s="75"/>
      <c r="AJ81" s="75"/>
      <c r="AK81" s="75"/>
    </row>
    <row r="82" spans="1:37" ht="39.950000000000003" customHeight="1" x14ac:dyDescent="0.25">
      <c r="A82" s="127"/>
      <c r="B82" s="121"/>
      <c r="C82" s="47">
        <v>79</v>
      </c>
      <c r="D82" s="48" t="s">
        <v>317</v>
      </c>
      <c r="E82" s="47" t="s">
        <v>126</v>
      </c>
      <c r="F82" s="47" t="s">
        <v>478</v>
      </c>
      <c r="G82" s="56" t="s">
        <v>480</v>
      </c>
      <c r="H82" s="47" t="s">
        <v>32</v>
      </c>
      <c r="I82" s="50" t="s">
        <v>27</v>
      </c>
      <c r="J82" s="92">
        <v>1.47</v>
      </c>
      <c r="K82" s="35">
        <v>150</v>
      </c>
      <c r="L82" s="24">
        <f t="shared" si="2"/>
        <v>30</v>
      </c>
      <c r="M82" s="25" t="str">
        <f t="shared" si="3"/>
        <v>OK</v>
      </c>
      <c r="N82" s="74">
        <v>120</v>
      </c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5"/>
      <c r="AI82" s="75"/>
      <c r="AJ82" s="75"/>
      <c r="AK82" s="75"/>
    </row>
    <row r="83" spans="1:37" ht="39.950000000000003" customHeight="1" x14ac:dyDescent="0.25">
      <c r="A83" s="127"/>
      <c r="B83" s="121"/>
      <c r="C83" s="47">
        <v>80</v>
      </c>
      <c r="D83" s="48" t="s">
        <v>336</v>
      </c>
      <c r="E83" s="47" t="s">
        <v>127</v>
      </c>
      <c r="F83" s="47" t="s">
        <v>445</v>
      </c>
      <c r="G83" s="62" t="s">
        <v>481</v>
      </c>
      <c r="H83" s="47" t="s">
        <v>25</v>
      </c>
      <c r="I83" s="50" t="s">
        <v>27</v>
      </c>
      <c r="J83" s="88">
        <v>0.91</v>
      </c>
      <c r="K83" s="35">
        <v>120</v>
      </c>
      <c r="L83" s="24">
        <f t="shared" si="2"/>
        <v>120</v>
      </c>
      <c r="M83" s="25" t="str">
        <f t="shared" si="3"/>
        <v>OK</v>
      </c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5"/>
      <c r="AI83" s="75"/>
      <c r="AJ83" s="75"/>
      <c r="AK83" s="75"/>
    </row>
    <row r="84" spans="1:37" ht="39.950000000000003" customHeight="1" x14ac:dyDescent="0.25">
      <c r="A84" s="127"/>
      <c r="B84" s="121"/>
      <c r="C84" s="47">
        <v>81</v>
      </c>
      <c r="D84" s="48" t="s">
        <v>318</v>
      </c>
      <c r="E84" s="47" t="s">
        <v>129</v>
      </c>
      <c r="F84" s="47" t="s">
        <v>414</v>
      </c>
      <c r="G84" s="49" t="s">
        <v>337</v>
      </c>
      <c r="H84" s="47" t="s">
        <v>32</v>
      </c>
      <c r="I84" s="50" t="s">
        <v>27</v>
      </c>
      <c r="J84" s="88">
        <v>1.04</v>
      </c>
      <c r="K84" s="35">
        <v>50</v>
      </c>
      <c r="L84" s="24">
        <f t="shared" si="2"/>
        <v>40</v>
      </c>
      <c r="M84" s="25" t="str">
        <f t="shared" si="3"/>
        <v>OK</v>
      </c>
      <c r="N84" s="74"/>
      <c r="O84" s="74"/>
      <c r="P84" s="74">
        <v>10</v>
      </c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5"/>
      <c r="AI84" s="75"/>
      <c r="AJ84" s="75"/>
      <c r="AK84" s="75"/>
    </row>
    <row r="85" spans="1:37" ht="39.950000000000003" customHeight="1" x14ac:dyDescent="0.25">
      <c r="A85" s="127"/>
      <c r="B85" s="121"/>
      <c r="C85" s="47">
        <v>82</v>
      </c>
      <c r="D85" s="48" t="s">
        <v>318</v>
      </c>
      <c r="E85" s="47" t="s">
        <v>130</v>
      </c>
      <c r="F85" s="47" t="s">
        <v>416</v>
      </c>
      <c r="G85" s="49" t="s">
        <v>338</v>
      </c>
      <c r="H85" s="47" t="s">
        <v>25</v>
      </c>
      <c r="I85" s="50" t="s">
        <v>27</v>
      </c>
      <c r="J85" s="88">
        <v>2.23</v>
      </c>
      <c r="K85" s="35">
        <v>24</v>
      </c>
      <c r="L85" s="24">
        <f t="shared" si="2"/>
        <v>14</v>
      </c>
      <c r="M85" s="25" t="str">
        <f t="shared" si="3"/>
        <v>OK</v>
      </c>
      <c r="N85" s="74"/>
      <c r="O85" s="74"/>
      <c r="P85" s="74">
        <v>10</v>
      </c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5"/>
      <c r="AI85" s="75"/>
      <c r="AJ85" s="75"/>
      <c r="AK85" s="75"/>
    </row>
    <row r="86" spans="1:37" ht="39.950000000000003" customHeight="1" x14ac:dyDescent="0.25">
      <c r="A86" s="128"/>
      <c r="B86" s="122"/>
      <c r="C86" s="47">
        <v>83</v>
      </c>
      <c r="D86" s="48" t="s">
        <v>318</v>
      </c>
      <c r="E86" s="47" t="s">
        <v>131</v>
      </c>
      <c r="F86" s="47" t="s">
        <v>482</v>
      </c>
      <c r="G86" s="49" t="s">
        <v>483</v>
      </c>
      <c r="H86" s="47" t="s">
        <v>25</v>
      </c>
      <c r="I86" s="50" t="s">
        <v>27</v>
      </c>
      <c r="J86" s="88">
        <v>7.88</v>
      </c>
      <c r="K86" s="35">
        <v>24</v>
      </c>
      <c r="L86" s="24">
        <f t="shared" si="2"/>
        <v>24</v>
      </c>
      <c r="M86" s="25" t="str">
        <f t="shared" si="3"/>
        <v>OK</v>
      </c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5"/>
      <c r="AI86" s="75"/>
      <c r="AJ86" s="75"/>
      <c r="AK86" s="75"/>
    </row>
    <row r="87" spans="1:37" ht="39.950000000000003" customHeight="1" x14ac:dyDescent="0.25">
      <c r="A87" s="109">
        <v>8</v>
      </c>
      <c r="B87" s="112" t="s">
        <v>484</v>
      </c>
      <c r="C87" s="51">
        <v>84</v>
      </c>
      <c r="D87" s="52" t="s">
        <v>318</v>
      </c>
      <c r="E87" s="51" t="s">
        <v>142</v>
      </c>
      <c r="F87" s="51" t="s">
        <v>485</v>
      </c>
      <c r="G87" s="53" t="s">
        <v>341</v>
      </c>
      <c r="H87" s="51" t="s">
        <v>25</v>
      </c>
      <c r="I87" s="54" t="s">
        <v>27</v>
      </c>
      <c r="J87" s="89">
        <v>30</v>
      </c>
      <c r="K87" s="35"/>
      <c r="L87" s="24">
        <f t="shared" si="2"/>
        <v>0</v>
      </c>
      <c r="M87" s="25" t="str">
        <f t="shared" si="3"/>
        <v>OK</v>
      </c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5"/>
      <c r="AI87" s="75"/>
      <c r="AJ87" s="75"/>
      <c r="AK87" s="75"/>
    </row>
    <row r="88" spans="1:37" ht="39.950000000000003" customHeight="1" x14ac:dyDescent="0.25">
      <c r="A88" s="110"/>
      <c r="B88" s="113"/>
      <c r="C88" s="51">
        <v>85</v>
      </c>
      <c r="D88" s="52" t="s">
        <v>318</v>
      </c>
      <c r="E88" s="51" t="s">
        <v>141</v>
      </c>
      <c r="F88" s="51" t="s">
        <v>486</v>
      </c>
      <c r="G88" s="53" t="s">
        <v>340</v>
      </c>
      <c r="H88" s="51" t="s">
        <v>25</v>
      </c>
      <c r="I88" s="54" t="s">
        <v>27</v>
      </c>
      <c r="J88" s="89">
        <v>24</v>
      </c>
      <c r="K88" s="35">
        <v>100</v>
      </c>
      <c r="L88" s="24">
        <f t="shared" si="2"/>
        <v>0</v>
      </c>
      <c r="M88" s="25" t="str">
        <f t="shared" si="3"/>
        <v>OK</v>
      </c>
      <c r="N88" s="74"/>
      <c r="O88" s="74"/>
      <c r="P88" s="74"/>
      <c r="Q88" s="74">
        <v>100</v>
      </c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5"/>
      <c r="AI88" s="75"/>
      <c r="AJ88" s="75"/>
      <c r="AK88" s="75"/>
    </row>
    <row r="89" spans="1:37" ht="39.950000000000003" customHeight="1" x14ac:dyDescent="0.25">
      <c r="A89" s="111"/>
      <c r="B89" s="114"/>
      <c r="C89" s="51">
        <v>86</v>
      </c>
      <c r="D89" s="52" t="s">
        <v>318</v>
      </c>
      <c r="E89" s="77" t="s">
        <v>487</v>
      </c>
      <c r="F89" s="77" t="s">
        <v>488</v>
      </c>
      <c r="G89" s="53" t="s">
        <v>489</v>
      </c>
      <c r="H89" s="51" t="s">
        <v>490</v>
      </c>
      <c r="I89" s="54" t="s">
        <v>27</v>
      </c>
      <c r="J89" s="89">
        <v>313.37</v>
      </c>
      <c r="K89" s="35"/>
      <c r="L89" s="24">
        <f t="shared" si="2"/>
        <v>0</v>
      </c>
      <c r="M89" s="25" t="str">
        <f t="shared" si="3"/>
        <v>OK</v>
      </c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5"/>
      <c r="AI89" s="75"/>
      <c r="AJ89" s="75"/>
      <c r="AK89" s="75"/>
    </row>
    <row r="90" spans="1:37" ht="39.950000000000003" customHeight="1" x14ac:dyDescent="0.25">
      <c r="A90" s="117">
        <v>9</v>
      </c>
      <c r="B90" s="120" t="s">
        <v>484</v>
      </c>
      <c r="C90" s="47">
        <v>87</v>
      </c>
      <c r="D90" s="48" t="s">
        <v>316</v>
      </c>
      <c r="E90" s="47" t="s">
        <v>303</v>
      </c>
      <c r="F90" s="47" t="s">
        <v>491</v>
      </c>
      <c r="G90" s="49" t="s">
        <v>492</v>
      </c>
      <c r="H90" s="47" t="s">
        <v>25</v>
      </c>
      <c r="I90" s="47" t="s">
        <v>27</v>
      </c>
      <c r="J90" s="88">
        <v>0.18</v>
      </c>
      <c r="K90" s="35"/>
      <c r="L90" s="24">
        <f t="shared" si="2"/>
        <v>0</v>
      </c>
      <c r="M90" s="25" t="str">
        <f t="shared" si="3"/>
        <v>OK</v>
      </c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5"/>
      <c r="AI90" s="75"/>
      <c r="AJ90" s="75"/>
      <c r="AK90" s="75"/>
    </row>
    <row r="91" spans="1:37" ht="39.950000000000003" customHeight="1" x14ac:dyDescent="0.25">
      <c r="A91" s="118"/>
      <c r="B91" s="121"/>
      <c r="C91" s="47">
        <v>88</v>
      </c>
      <c r="D91" s="48" t="s">
        <v>383</v>
      </c>
      <c r="E91" s="47" t="s">
        <v>304</v>
      </c>
      <c r="F91" s="47" t="s">
        <v>493</v>
      </c>
      <c r="G91" s="49" t="s">
        <v>384</v>
      </c>
      <c r="H91" s="47" t="s">
        <v>25</v>
      </c>
      <c r="I91" s="47" t="s">
        <v>31</v>
      </c>
      <c r="J91" s="88">
        <v>23.46</v>
      </c>
      <c r="K91" s="35"/>
      <c r="L91" s="24">
        <f t="shared" si="2"/>
        <v>0</v>
      </c>
      <c r="M91" s="25" t="str">
        <f t="shared" si="3"/>
        <v>OK</v>
      </c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5"/>
      <c r="AI91" s="75"/>
      <c r="AJ91" s="75"/>
      <c r="AK91" s="75"/>
    </row>
    <row r="92" spans="1:37" ht="39.950000000000003" customHeight="1" x14ac:dyDescent="0.25">
      <c r="A92" s="118"/>
      <c r="B92" s="121"/>
      <c r="C92" s="47">
        <v>89</v>
      </c>
      <c r="D92" s="48" t="s">
        <v>318</v>
      </c>
      <c r="E92" s="78" t="s">
        <v>292</v>
      </c>
      <c r="F92" s="78" t="s">
        <v>494</v>
      </c>
      <c r="G92" s="49" t="s">
        <v>385</v>
      </c>
      <c r="H92" s="47" t="s">
        <v>25</v>
      </c>
      <c r="I92" s="47" t="s">
        <v>27</v>
      </c>
      <c r="J92" s="88">
        <v>0.8</v>
      </c>
      <c r="K92" s="35"/>
      <c r="L92" s="24">
        <f t="shared" si="2"/>
        <v>0</v>
      </c>
      <c r="M92" s="25" t="str">
        <f t="shared" si="3"/>
        <v>OK</v>
      </c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5"/>
      <c r="AI92" s="75"/>
      <c r="AJ92" s="75"/>
      <c r="AK92" s="75"/>
    </row>
    <row r="93" spans="1:37" ht="39.950000000000003" customHeight="1" x14ac:dyDescent="0.25">
      <c r="A93" s="118"/>
      <c r="B93" s="121"/>
      <c r="C93" s="47">
        <v>90</v>
      </c>
      <c r="D93" s="48" t="s">
        <v>318</v>
      </c>
      <c r="E93" s="78" t="s">
        <v>293</v>
      </c>
      <c r="F93" s="78" t="s">
        <v>495</v>
      </c>
      <c r="G93" s="49" t="s">
        <v>386</v>
      </c>
      <c r="H93" s="47" t="s">
        <v>25</v>
      </c>
      <c r="I93" s="47" t="s">
        <v>27</v>
      </c>
      <c r="J93" s="88">
        <v>0.5</v>
      </c>
      <c r="K93" s="35"/>
      <c r="L93" s="24">
        <f t="shared" si="2"/>
        <v>0</v>
      </c>
      <c r="M93" s="25" t="str">
        <f t="shared" si="3"/>
        <v>OK</v>
      </c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5"/>
      <c r="AI93" s="75"/>
      <c r="AJ93" s="75"/>
      <c r="AK93" s="75"/>
    </row>
    <row r="94" spans="1:37" ht="39.950000000000003" customHeight="1" x14ac:dyDescent="0.25">
      <c r="A94" s="118"/>
      <c r="B94" s="121"/>
      <c r="C94" s="47">
        <v>91</v>
      </c>
      <c r="D94" s="48" t="s">
        <v>318</v>
      </c>
      <c r="E94" s="78" t="s">
        <v>306</v>
      </c>
      <c r="F94" s="78" t="s">
        <v>496</v>
      </c>
      <c r="G94" s="49" t="s">
        <v>307</v>
      </c>
      <c r="H94" s="47" t="s">
        <v>25</v>
      </c>
      <c r="I94" s="47" t="s">
        <v>27</v>
      </c>
      <c r="J94" s="88">
        <v>2.4</v>
      </c>
      <c r="K94" s="35"/>
      <c r="L94" s="24">
        <f t="shared" si="2"/>
        <v>0</v>
      </c>
      <c r="M94" s="25" t="str">
        <f t="shared" si="3"/>
        <v>OK</v>
      </c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5"/>
      <c r="AI94" s="75"/>
      <c r="AJ94" s="75"/>
      <c r="AK94" s="75"/>
    </row>
    <row r="95" spans="1:37" ht="39.950000000000003" customHeight="1" x14ac:dyDescent="0.25">
      <c r="A95" s="119"/>
      <c r="B95" s="122"/>
      <c r="C95" s="47">
        <v>92</v>
      </c>
      <c r="D95" s="48" t="s">
        <v>318</v>
      </c>
      <c r="E95" s="47" t="s">
        <v>306</v>
      </c>
      <c r="F95" s="47" t="s">
        <v>496</v>
      </c>
      <c r="G95" s="67" t="s">
        <v>497</v>
      </c>
      <c r="H95" s="66" t="s">
        <v>25</v>
      </c>
      <c r="I95" s="66" t="s">
        <v>27</v>
      </c>
      <c r="J95" s="88">
        <v>2.4</v>
      </c>
      <c r="K95" s="35"/>
      <c r="L95" s="24">
        <f t="shared" si="2"/>
        <v>0</v>
      </c>
      <c r="M95" s="25" t="str">
        <f t="shared" si="3"/>
        <v>OK</v>
      </c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5"/>
      <c r="AI95" s="75"/>
      <c r="AJ95" s="75"/>
      <c r="AK95" s="75"/>
    </row>
    <row r="96" spans="1:37" ht="39.950000000000003" customHeight="1" x14ac:dyDescent="0.25">
      <c r="A96" s="123">
        <v>10</v>
      </c>
      <c r="B96" s="112" t="s">
        <v>498</v>
      </c>
      <c r="C96" s="51">
        <v>93</v>
      </c>
      <c r="D96" s="52" t="s">
        <v>323</v>
      </c>
      <c r="E96" s="51" t="s">
        <v>81</v>
      </c>
      <c r="F96" s="51" t="s">
        <v>580</v>
      </c>
      <c r="G96" s="53" t="s">
        <v>82</v>
      </c>
      <c r="H96" s="51" t="s">
        <v>25</v>
      </c>
      <c r="I96" s="54" t="s">
        <v>27</v>
      </c>
      <c r="J96" s="89">
        <v>15.81</v>
      </c>
      <c r="K96" s="35">
        <v>15</v>
      </c>
      <c r="L96" s="24">
        <f t="shared" si="2"/>
        <v>15</v>
      </c>
      <c r="M96" s="25" t="str">
        <f t="shared" si="3"/>
        <v>OK</v>
      </c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5"/>
      <c r="AI96" s="75"/>
      <c r="AJ96" s="75"/>
      <c r="AK96" s="75"/>
    </row>
    <row r="97" spans="1:37" ht="39.950000000000003" customHeight="1" x14ac:dyDescent="0.25">
      <c r="A97" s="124"/>
      <c r="B97" s="113"/>
      <c r="C97" s="51">
        <v>94</v>
      </c>
      <c r="D97" s="52" t="s">
        <v>318</v>
      </c>
      <c r="E97" s="51" t="s">
        <v>123</v>
      </c>
      <c r="F97" s="51" t="s">
        <v>581</v>
      </c>
      <c r="G97" s="55" t="s">
        <v>335</v>
      </c>
      <c r="H97" s="51" t="s">
        <v>25</v>
      </c>
      <c r="I97" s="54" t="s">
        <v>27</v>
      </c>
      <c r="J97" s="89">
        <v>2.16</v>
      </c>
      <c r="K97" s="35">
        <v>15</v>
      </c>
      <c r="L97" s="24">
        <f t="shared" si="2"/>
        <v>15</v>
      </c>
      <c r="M97" s="25" t="str">
        <f t="shared" si="3"/>
        <v>OK</v>
      </c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5"/>
      <c r="AI97" s="75"/>
      <c r="AJ97" s="75"/>
      <c r="AK97" s="75"/>
    </row>
    <row r="98" spans="1:37" ht="39.950000000000003" customHeight="1" x14ac:dyDescent="0.25">
      <c r="A98" s="124"/>
      <c r="B98" s="113"/>
      <c r="C98" s="51">
        <v>95</v>
      </c>
      <c r="D98" s="52" t="s">
        <v>318</v>
      </c>
      <c r="E98" s="51" t="s">
        <v>65</v>
      </c>
      <c r="F98" s="51" t="s">
        <v>582</v>
      </c>
      <c r="G98" s="53" t="s">
        <v>66</v>
      </c>
      <c r="H98" s="51" t="s">
        <v>25</v>
      </c>
      <c r="I98" s="54" t="s">
        <v>27</v>
      </c>
      <c r="J98" s="89">
        <v>1.45</v>
      </c>
      <c r="K98" s="35">
        <v>30</v>
      </c>
      <c r="L98" s="24">
        <f t="shared" si="2"/>
        <v>30</v>
      </c>
      <c r="M98" s="25" t="str">
        <f t="shared" si="3"/>
        <v>OK</v>
      </c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5"/>
      <c r="AI98" s="75"/>
      <c r="AJ98" s="75"/>
      <c r="AK98" s="75"/>
    </row>
    <row r="99" spans="1:37" ht="39.950000000000003" customHeight="1" x14ac:dyDescent="0.25">
      <c r="A99" s="124"/>
      <c r="B99" s="113"/>
      <c r="C99" s="51">
        <v>96</v>
      </c>
      <c r="D99" s="52" t="s">
        <v>318</v>
      </c>
      <c r="E99" s="51" t="s">
        <v>62</v>
      </c>
      <c r="F99" s="51" t="s">
        <v>412</v>
      </c>
      <c r="G99" s="53" t="s">
        <v>63</v>
      </c>
      <c r="H99" s="51" t="s">
        <v>25</v>
      </c>
      <c r="I99" s="54" t="s">
        <v>27</v>
      </c>
      <c r="J99" s="89">
        <v>1.5</v>
      </c>
      <c r="K99" s="35">
        <v>12</v>
      </c>
      <c r="L99" s="24">
        <f t="shared" si="2"/>
        <v>12</v>
      </c>
      <c r="M99" s="25" t="str">
        <f t="shared" si="3"/>
        <v>OK</v>
      </c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5"/>
      <c r="AI99" s="75"/>
      <c r="AJ99" s="75"/>
      <c r="AK99" s="75"/>
    </row>
    <row r="100" spans="1:37" ht="39.950000000000003" customHeight="1" x14ac:dyDescent="0.25">
      <c r="A100" s="124"/>
      <c r="B100" s="113"/>
      <c r="C100" s="51">
        <v>97</v>
      </c>
      <c r="D100" s="52" t="s">
        <v>318</v>
      </c>
      <c r="E100" s="51" t="s">
        <v>196</v>
      </c>
      <c r="F100" s="51" t="s">
        <v>583</v>
      </c>
      <c r="G100" s="53" t="s">
        <v>348</v>
      </c>
      <c r="H100" s="51" t="s">
        <v>34</v>
      </c>
      <c r="I100" s="54" t="s">
        <v>27</v>
      </c>
      <c r="J100" s="89">
        <v>0.71</v>
      </c>
      <c r="K100" s="35"/>
      <c r="L100" s="24">
        <f t="shared" si="2"/>
        <v>0</v>
      </c>
      <c r="M100" s="25" t="str">
        <f t="shared" si="3"/>
        <v>OK</v>
      </c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5"/>
      <c r="AI100" s="75"/>
      <c r="AJ100" s="75"/>
      <c r="AK100" s="75"/>
    </row>
    <row r="101" spans="1:37" ht="39.950000000000003" customHeight="1" x14ac:dyDescent="0.25">
      <c r="A101" s="124"/>
      <c r="B101" s="113"/>
      <c r="C101" s="51">
        <v>98</v>
      </c>
      <c r="D101" s="52" t="s">
        <v>318</v>
      </c>
      <c r="E101" s="51" t="s">
        <v>186</v>
      </c>
      <c r="F101" s="51" t="s">
        <v>584</v>
      </c>
      <c r="G101" s="55" t="s">
        <v>187</v>
      </c>
      <c r="H101" s="51" t="s">
        <v>34</v>
      </c>
      <c r="I101" s="54" t="s">
        <v>27</v>
      </c>
      <c r="J101" s="89">
        <v>5.9</v>
      </c>
      <c r="K101" s="35">
        <v>250</v>
      </c>
      <c r="L101" s="24">
        <f t="shared" si="2"/>
        <v>250</v>
      </c>
      <c r="M101" s="25" t="str">
        <f t="shared" si="3"/>
        <v>OK</v>
      </c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5"/>
      <c r="AI101" s="75"/>
      <c r="AJ101" s="75"/>
      <c r="AK101" s="75"/>
    </row>
    <row r="102" spans="1:37" ht="39.950000000000003" customHeight="1" x14ac:dyDescent="0.25">
      <c r="A102" s="124"/>
      <c r="B102" s="113"/>
      <c r="C102" s="51">
        <v>99</v>
      </c>
      <c r="D102" s="52" t="s">
        <v>318</v>
      </c>
      <c r="E102" s="51" t="s">
        <v>190</v>
      </c>
      <c r="F102" s="51" t="s">
        <v>584</v>
      </c>
      <c r="G102" s="53" t="s">
        <v>191</v>
      </c>
      <c r="H102" s="51" t="s">
        <v>25</v>
      </c>
      <c r="I102" s="54" t="s">
        <v>27</v>
      </c>
      <c r="J102" s="89">
        <v>3.2</v>
      </c>
      <c r="K102" s="35">
        <v>300</v>
      </c>
      <c r="L102" s="24">
        <f t="shared" si="2"/>
        <v>300</v>
      </c>
      <c r="M102" s="25" t="str">
        <f t="shared" si="3"/>
        <v>OK</v>
      </c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5"/>
      <c r="AI102" s="75"/>
      <c r="AJ102" s="75"/>
      <c r="AK102" s="75"/>
    </row>
    <row r="103" spans="1:37" ht="39.950000000000003" customHeight="1" x14ac:dyDescent="0.25">
      <c r="A103" s="124"/>
      <c r="B103" s="113"/>
      <c r="C103" s="51">
        <v>100</v>
      </c>
      <c r="D103" s="52" t="s">
        <v>318</v>
      </c>
      <c r="E103" s="51" t="s">
        <v>188</v>
      </c>
      <c r="F103" s="51" t="s">
        <v>583</v>
      </c>
      <c r="G103" s="55" t="s">
        <v>189</v>
      </c>
      <c r="H103" s="51" t="s">
        <v>34</v>
      </c>
      <c r="I103" s="54" t="s">
        <v>27</v>
      </c>
      <c r="J103" s="89">
        <v>0.95</v>
      </c>
      <c r="K103" s="40">
        <v>100</v>
      </c>
      <c r="L103" s="24">
        <f t="shared" si="2"/>
        <v>100</v>
      </c>
      <c r="M103" s="25" t="str">
        <f t="shared" si="3"/>
        <v>OK</v>
      </c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5"/>
      <c r="AI103" s="75"/>
      <c r="AJ103" s="75"/>
      <c r="AK103" s="75"/>
    </row>
    <row r="104" spans="1:37" ht="39.950000000000003" customHeight="1" x14ac:dyDescent="0.25">
      <c r="A104" s="124"/>
      <c r="B104" s="113"/>
      <c r="C104" s="51">
        <v>101</v>
      </c>
      <c r="D104" s="52" t="s">
        <v>318</v>
      </c>
      <c r="E104" s="51" t="s">
        <v>201</v>
      </c>
      <c r="F104" s="51" t="s">
        <v>585</v>
      </c>
      <c r="G104" s="53" t="s">
        <v>504</v>
      </c>
      <c r="H104" s="51" t="s">
        <v>34</v>
      </c>
      <c r="I104" s="54" t="s">
        <v>27</v>
      </c>
      <c r="J104" s="89">
        <v>52.65</v>
      </c>
      <c r="K104" s="40">
        <v>10</v>
      </c>
      <c r="L104" s="24">
        <f t="shared" si="2"/>
        <v>10</v>
      </c>
      <c r="M104" s="25" t="str">
        <f t="shared" si="3"/>
        <v>OK</v>
      </c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5"/>
      <c r="AI104" s="75"/>
      <c r="AJ104" s="75"/>
      <c r="AK104" s="75"/>
    </row>
    <row r="105" spans="1:37" ht="39.950000000000003" customHeight="1" x14ac:dyDescent="0.25">
      <c r="A105" s="124"/>
      <c r="B105" s="113"/>
      <c r="C105" s="51">
        <v>102</v>
      </c>
      <c r="D105" s="52" t="s">
        <v>318</v>
      </c>
      <c r="E105" s="51" t="s">
        <v>350</v>
      </c>
      <c r="F105" s="51" t="s">
        <v>583</v>
      </c>
      <c r="G105" s="53" t="s">
        <v>351</v>
      </c>
      <c r="H105" s="51" t="s">
        <v>34</v>
      </c>
      <c r="I105" s="54" t="s">
        <v>27</v>
      </c>
      <c r="J105" s="89">
        <v>0.7</v>
      </c>
      <c r="K105" s="40"/>
      <c r="L105" s="24">
        <f t="shared" si="2"/>
        <v>0</v>
      </c>
      <c r="M105" s="25" t="str">
        <f t="shared" si="3"/>
        <v>OK</v>
      </c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5"/>
      <c r="AI105" s="75"/>
      <c r="AJ105" s="75"/>
      <c r="AK105" s="75"/>
    </row>
    <row r="106" spans="1:37" ht="39.950000000000003" customHeight="1" x14ac:dyDescent="0.25">
      <c r="A106" s="124"/>
      <c r="B106" s="113"/>
      <c r="C106" s="51">
        <v>103</v>
      </c>
      <c r="D106" s="52" t="s">
        <v>318</v>
      </c>
      <c r="E106" s="51" t="s">
        <v>197</v>
      </c>
      <c r="F106" s="51" t="s">
        <v>583</v>
      </c>
      <c r="G106" s="53" t="s">
        <v>349</v>
      </c>
      <c r="H106" s="51" t="s">
        <v>34</v>
      </c>
      <c r="I106" s="54" t="s">
        <v>27</v>
      </c>
      <c r="J106" s="89">
        <v>0.71</v>
      </c>
      <c r="K106" s="40"/>
      <c r="L106" s="24">
        <f t="shared" si="2"/>
        <v>0</v>
      </c>
      <c r="M106" s="25" t="str">
        <f t="shared" si="3"/>
        <v>OK</v>
      </c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5"/>
      <c r="AI106" s="75"/>
      <c r="AJ106" s="75"/>
      <c r="AK106" s="75"/>
    </row>
    <row r="107" spans="1:37" ht="39.950000000000003" customHeight="1" x14ac:dyDescent="0.25">
      <c r="A107" s="124"/>
      <c r="B107" s="113"/>
      <c r="C107" s="51">
        <v>104</v>
      </c>
      <c r="D107" s="52" t="s">
        <v>318</v>
      </c>
      <c r="E107" s="51" t="s">
        <v>505</v>
      </c>
      <c r="F107" s="51" t="s">
        <v>502</v>
      </c>
      <c r="G107" s="53" t="s">
        <v>198</v>
      </c>
      <c r="H107" s="51" t="s">
        <v>34</v>
      </c>
      <c r="I107" s="54" t="s">
        <v>27</v>
      </c>
      <c r="J107" s="89">
        <v>12.85</v>
      </c>
      <c r="K107" s="40">
        <v>30</v>
      </c>
      <c r="L107" s="24">
        <f t="shared" si="2"/>
        <v>30</v>
      </c>
      <c r="M107" s="25" t="str">
        <f t="shared" si="3"/>
        <v>OK</v>
      </c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5"/>
      <c r="AI107" s="75"/>
      <c r="AJ107" s="75"/>
      <c r="AK107" s="75"/>
    </row>
    <row r="108" spans="1:37" ht="39.950000000000003" customHeight="1" x14ac:dyDescent="0.25">
      <c r="A108" s="125"/>
      <c r="B108" s="114"/>
      <c r="C108" s="51">
        <v>105</v>
      </c>
      <c r="D108" s="52" t="s">
        <v>318</v>
      </c>
      <c r="E108" s="51" t="s">
        <v>199</v>
      </c>
      <c r="F108" s="51" t="s">
        <v>584</v>
      </c>
      <c r="G108" s="53" t="s">
        <v>200</v>
      </c>
      <c r="H108" s="51" t="s">
        <v>25</v>
      </c>
      <c r="I108" s="54" t="s">
        <v>27</v>
      </c>
      <c r="J108" s="89">
        <v>7.78</v>
      </c>
      <c r="K108" s="40">
        <v>30</v>
      </c>
      <c r="L108" s="24">
        <f t="shared" si="2"/>
        <v>30</v>
      </c>
      <c r="M108" s="25" t="str">
        <f t="shared" si="3"/>
        <v>OK</v>
      </c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5"/>
      <c r="AI108" s="75"/>
      <c r="AJ108" s="75"/>
      <c r="AK108" s="75"/>
    </row>
    <row r="109" spans="1:37" ht="39.950000000000003" customHeight="1" x14ac:dyDescent="0.25">
      <c r="A109" s="126">
        <v>11</v>
      </c>
      <c r="B109" s="120" t="s">
        <v>410</v>
      </c>
      <c r="C109" s="47">
        <v>106</v>
      </c>
      <c r="D109" s="48" t="s">
        <v>318</v>
      </c>
      <c r="E109" s="47" t="s">
        <v>216</v>
      </c>
      <c r="F109" s="47" t="s">
        <v>507</v>
      </c>
      <c r="G109" s="49" t="s">
        <v>217</v>
      </c>
      <c r="H109" s="47" t="s">
        <v>25</v>
      </c>
      <c r="I109" s="50" t="s">
        <v>27</v>
      </c>
      <c r="J109" s="88">
        <v>46.76</v>
      </c>
      <c r="K109" s="35">
        <v>3</v>
      </c>
      <c r="L109" s="24">
        <f t="shared" si="2"/>
        <v>3</v>
      </c>
      <c r="M109" s="25" t="str">
        <f t="shared" si="3"/>
        <v>OK</v>
      </c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5"/>
      <c r="AI109" s="75"/>
      <c r="AJ109" s="75"/>
      <c r="AK109" s="75"/>
    </row>
    <row r="110" spans="1:37" ht="39.950000000000003" customHeight="1" x14ac:dyDescent="0.25">
      <c r="A110" s="127"/>
      <c r="B110" s="121"/>
      <c r="C110" s="47">
        <v>107</v>
      </c>
      <c r="D110" s="48" t="s">
        <v>318</v>
      </c>
      <c r="E110" s="47" t="s">
        <v>212</v>
      </c>
      <c r="F110" s="47" t="s">
        <v>455</v>
      </c>
      <c r="G110" s="56" t="s">
        <v>358</v>
      </c>
      <c r="H110" s="47" t="s">
        <v>25</v>
      </c>
      <c r="I110" s="50" t="s">
        <v>27</v>
      </c>
      <c r="J110" s="88">
        <v>33.42</v>
      </c>
      <c r="K110" s="35">
        <v>30</v>
      </c>
      <c r="L110" s="24">
        <f t="shared" si="2"/>
        <v>30</v>
      </c>
      <c r="M110" s="25" t="str">
        <f t="shared" si="3"/>
        <v>OK</v>
      </c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5"/>
      <c r="AI110" s="75"/>
      <c r="AJ110" s="75"/>
      <c r="AK110" s="75"/>
    </row>
    <row r="111" spans="1:37" ht="39.950000000000003" customHeight="1" x14ac:dyDescent="0.25">
      <c r="A111" s="128"/>
      <c r="B111" s="122"/>
      <c r="C111" s="47">
        <v>108</v>
      </c>
      <c r="D111" s="48" t="s">
        <v>318</v>
      </c>
      <c r="E111" s="47" t="s">
        <v>215</v>
      </c>
      <c r="F111" s="47" t="s">
        <v>416</v>
      </c>
      <c r="G111" s="56" t="s">
        <v>508</v>
      </c>
      <c r="H111" s="47" t="s">
        <v>25</v>
      </c>
      <c r="I111" s="50" t="s">
        <v>27</v>
      </c>
      <c r="J111" s="88">
        <v>8.2100000000000009</v>
      </c>
      <c r="K111" s="40">
        <v>20</v>
      </c>
      <c r="L111" s="24">
        <f t="shared" si="2"/>
        <v>20</v>
      </c>
      <c r="M111" s="25" t="str">
        <f t="shared" si="3"/>
        <v>OK</v>
      </c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5"/>
      <c r="AI111" s="75"/>
      <c r="AJ111" s="75"/>
      <c r="AK111" s="75"/>
    </row>
    <row r="112" spans="1:37" ht="39.950000000000003" customHeight="1" x14ac:dyDescent="0.25">
      <c r="A112" s="109">
        <v>12</v>
      </c>
      <c r="B112" s="112" t="s">
        <v>410</v>
      </c>
      <c r="C112" s="51">
        <v>109</v>
      </c>
      <c r="D112" s="52" t="s">
        <v>317</v>
      </c>
      <c r="E112" s="51" t="s">
        <v>207</v>
      </c>
      <c r="F112" s="51" t="s">
        <v>478</v>
      </c>
      <c r="G112" s="63" t="s">
        <v>354</v>
      </c>
      <c r="H112" s="51" t="s">
        <v>28</v>
      </c>
      <c r="I112" s="54" t="s">
        <v>27</v>
      </c>
      <c r="J112" s="89">
        <v>1.1000000000000001</v>
      </c>
      <c r="K112" s="40">
        <v>10</v>
      </c>
      <c r="L112" s="24">
        <f t="shared" si="2"/>
        <v>5</v>
      </c>
      <c r="M112" s="25" t="str">
        <f t="shared" si="3"/>
        <v>OK</v>
      </c>
      <c r="N112" s="74"/>
      <c r="O112" s="74"/>
      <c r="P112" s="74">
        <v>5</v>
      </c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5"/>
      <c r="AI112" s="75"/>
      <c r="AJ112" s="75"/>
      <c r="AK112" s="75"/>
    </row>
    <row r="113" spans="1:37" ht="39.950000000000003" customHeight="1" x14ac:dyDescent="0.25">
      <c r="A113" s="110"/>
      <c r="B113" s="113"/>
      <c r="C113" s="51">
        <v>110</v>
      </c>
      <c r="D113" s="52" t="s">
        <v>317</v>
      </c>
      <c r="E113" s="51" t="s">
        <v>209</v>
      </c>
      <c r="F113" s="51" t="s">
        <v>509</v>
      </c>
      <c r="G113" s="63" t="s">
        <v>356</v>
      </c>
      <c r="H113" s="51" t="s">
        <v>28</v>
      </c>
      <c r="I113" s="54" t="s">
        <v>27</v>
      </c>
      <c r="J113" s="89">
        <v>2</v>
      </c>
      <c r="K113" s="35">
        <v>30</v>
      </c>
      <c r="L113" s="24">
        <f t="shared" si="2"/>
        <v>30</v>
      </c>
      <c r="M113" s="25" t="str">
        <f t="shared" si="3"/>
        <v>OK</v>
      </c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5"/>
      <c r="AI113" s="75"/>
      <c r="AJ113" s="75"/>
      <c r="AK113" s="75"/>
    </row>
    <row r="114" spans="1:37" ht="39.950000000000003" customHeight="1" x14ac:dyDescent="0.25">
      <c r="A114" s="110"/>
      <c r="B114" s="113"/>
      <c r="C114" s="51">
        <v>111</v>
      </c>
      <c r="D114" s="52" t="s">
        <v>317</v>
      </c>
      <c r="E114" s="51" t="s">
        <v>208</v>
      </c>
      <c r="F114" s="51" t="s">
        <v>509</v>
      </c>
      <c r="G114" s="63" t="s">
        <v>355</v>
      </c>
      <c r="H114" s="51" t="s">
        <v>28</v>
      </c>
      <c r="I114" s="54" t="s">
        <v>27</v>
      </c>
      <c r="J114" s="89">
        <v>2.5</v>
      </c>
      <c r="K114" s="35">
        <v>30</v>
      </c>
      <c r="L114" s="24">
        <f t="shared" si="2"/>
        <v>30</v>
      </c>
      <c r="M114" s="25" t="str">
        <f t="shared" si="3"/>
        <v>OK</v>
      </c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5"/>
      <c r="AI114" s="75"/>
      <c r="AJ114" s="75"/>
      <c r="AK114" s="75"/>
    </row>
    <row r="115" spans="1:37" ht="39.950000000000003" customHeight="1" x14ac:dyDescent="0.25">
      <c r="A115" s="110"/>
      <c r="B115" s="113"/>
      <c r="C115" s="51">
        <v>112</v>
      </c>
      <c r="D115" s="52" t="s">
        <v>318</v>
      </c>
      <c r="E115" s="51" t="s">
        <v>202</v>
      </c>
      <c r="F115" s="51" t="s">
        <v>445</v>
      </c>
      <c r="G115" s="55" t="s">
        <v>352</v>
      </c>
      <c r="H115" s="51" t="s">
        <v>30</v>
      </c>
      <c r="I115" s="54" t="s">
        <v>27</v>
      </c>
      <c r="J115" s="89">
        <v>0.5</v>
      </c>
      <c r="K115" s="35">
        <v>15</v>
      </c>
      <c r="L115" s="24">
        <f t="shared" si="2"/>
        <v>10</v>
      </c>
      <c r="M115" s="25" t="str">
        <f t="shared" si="3"/>
        <v>OK</v>
      </c>
      <c r="N115" s="74"/>
      <c r="O115" s="74"/>
      <c r="P115" s="74">
        <v>5</v>
      </c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5"/>
      <c r="AI115" s="75"/>
      <c r="AJ115" s="75"/>
      <c r="AK115" s="75"/>
    </row>
    <row r="116" spans="1:37" ht="39.950000000000003" customHeight="1" x14ac:dyDescent="0.25">
      <c r="A116" s="110"/>
      <c r="B116" s="113"/>
      <c r="C116" s="51">
        <v>113</v>
      </c>
      <c r="D116" s="52" t="s">
        <v>318</v>
      </c>
      <c r="E116" s="51" t="s">
        <v>203</v>
      </c>
      <c r="F116" s="51" t="s">
        <v>445</v>
      </c>
      <c r="G116" s="55" t="s">
        <v>353</v>
      </c>
      <c r="H116" s="51" t="s">
        <v>30</v>
      </c>
      <c r="I116" s="54" t="s">
        <v>27</v>
      </c>
      <c r="J116" s="89">
        <v>0.5</v>
      </c>
      <c r="K116" s="35">
        <v>15</v>
      </c>
      <c r="L116" s="24">
        <f t="shared" si="2"/>
        <v>15</v>
      </c>
      <c r="M116" s="25" t="str">
        <f t="shared" si="3"/>
        <v>OK</v>
      </c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5"/>
      <c r="AI116" s="75"/>
      <c r="AJ116" s="75"/>
      <c r="AK116" s="75"/>
    </row>
    <row r="117" spans="1:37" ht="39.950000000000003" customHeight="1" x14ac:dyDescent="0.25">
      <c r="A117" s="110"/>
      <c r="B117" s="113"/>
      <c r="C117" s="51">
        <v>114</v>
      </c>
      <c r="D117" s="52" t="s">
        <v>318</v>
      </c>
      <c r="E117" s="51" t="s">
        <v>222</v>
      </c>
      <c r="F117" s="51" t="s">
        <v>510</v>
      </c>
      <c r="G117" s="55" t="s">
        <v>363</v>
      </c>
      <c r="H117" s="51" t="s">
        <v>28</v>
      </c>
      <c r="I117" s="54" t="s">
        <v>27</v>
      </c>
      <c r="J117" s="89">
        <v>10</v>
      </c>
      <c r="K117" s="35">
        <v>20</v>
      </c>
      <c r="L117" s="24">
        <f t="shared" si="2"/>
        <v>20</v>
      </c>
      <c r="M117" s="25" t="str">
        <f t="shared" si="3"/>
        <v>OK</v>
      </c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5"/>
      <c r="AI117" s="75"/>
      <c r="AJ117" s="75"/>
      <c r="AK117" s="75"/>
    </row>
    <row r="118" spans="1:37" ht="39.950000000000003" customHeight="1" x14ac:dyDescent="0.25">
      <c r="A118" s="110"/>
      <c r="B118" s="113"/>
      <c r="C118" s="51">
        <v>115</v>
      </c>
      <c r="D118" s="52" t="s">
        <v>318</v>
      </c>
      <c r="E118" s="51" t="s">
        <v>221</v>
      </c>
      <c r="F118" s="51" t="s">
        <v>510</v>
      </c>
      <c r="G118" s="55" t="s">
        <v>362</v>
      </c>
      <c r="H118" s="51" t="s">
        <v>37</v>
      </c>
      <c r="I118" s="54" t="s">
        <v>27</v>
      </c>
      <c r="J118" s="89">
        <v>7.2</v>
      </c>
      <c r="K118" s="35">
        <v>20</v>
      </c>
      <c r="L118" s="24">
        <f t="shared" si="2"/>
        <v>20</v>
      </c>
      <c r="M118" s="25" t="str">
        <f t="shared" si="3"/>
        <v>OK</v>
      </c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5"/>
      <c r="AI118" s="75"/>
      <c r="AJ118" s="75"/>
      <c r="AK118" s="75"/>
    </row>
    <row r="119" spans="1:37" ht="39.950000000000003" customHeight="1" x14ac:dyDescent="0.25">
      <c r="A119" s="110"/>
      <c r="B119" s="113"/>
      <c r="C119" s="51">
        <v>116</v>
      </c>
      <c r="D119" s="52" t="s">
        <v>318</v>
      </c>
      <c r="E119" s="51" t="s">
        <v>219</v>
      </c>
      <c r="F119" s="51" t="s">
        <v>412</v>
      </c>
      <c r="G119" s="53" t="s">
        <v>360</v>
      </c>
      <c r="H119" s="51" t="s">
        <v>28</v>
      </c>
      <c r="I119" s="54" t="s">
        <v>27</v>
      </c>
      <c r="J119" s="89">
        <v>10.27</v>
      </c>
      <c r="K119" s="40"/>
      <c r="L119" s="24">
        <f t="shared" si="2"/>
        <v>0</v>
      </c>
      <c r="M119" s="25" t="str">
        <f t="shared" si="3"/>
        <v>OK</v>
      </c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5"/>
      <c r="AI119" s="75"/>
      <c r="AJ119" s="75"/>
      <c r="AK119" s="75"/>
    </row>
    <row r="120" spans="1:37" ht="39.950000000000003" customHeight="1" x14ac:dyDescent="0.25">
      <c r="A120" s="110"/>
      <c r="B120" s="113"/>
      <c r="C120" s="51">
        <v>117</v>
      </c>
      <c r="D120" s="52" t="s">
        <v>318</v>
      </c>
      <c r="E120" s="51" t="s">
        <v>218</v>
      </c>
      <c r="F120" s="51" t="s">
        <v>416</v>
      </c>
      <c r="G120" s="55" t="s">
        <v>359</v>
      </c>
      <c r="H120" s="51" t="s">
        <v>28</v>
      </c>
      <c r="I120" s="54" t="s">
        <v>27</v>
      </c>
      <c r="J120" s="89">
        <v>0.7</v>
      </c>
      <c r="K120" s="35">
        <v>150</v>
      </c>
      <c r="L120" s="24">
        <f t="shared" si="2"/>
        <v>150</v>
      </c>
      <c r="M120" s="25" t="str">
        <f t="shared" si="3"/>
        <v>OK</v>
      </c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5"/>
      <c r="AI120" s="75"/>
      <c r="AJ120" s="75"/>
      <c r="AK120" s="75"/>
    </row>
    <row r="121" spans="1:37" ht="39.950000000000003" customHeight="1" x14ac:dyDescent="0.25">
      <c r="A121" s="110"/>
      <c r="B121" s="113"/>
      <c r="C121" s="51">
        <v>118</v>
      </c>
      <c r="D121" s="52" t="s">
        <v>318</v>
      </c>
      <c r="E121" s="51" t="s">
        <v>220</v>
      </c>
      <c r="F121" s="51" t="s">
        <v>412</v>
      </c>
      <c r="G121" s="53" t="s">
        <v>361</v>
      </c>
      <c r="H121" s="51" t="s">
        <v>28</v>
      </c>
      <c r="I121" s="54" t="s">
        <v>27</v>
      </c>
      <c r="J121" s="89">
        <v>6</v>
      </c>
      <c r="K121" s="35"/>
      <c r="L121" s="24">
        <f t="shared" si="2"/>
        <v>0</v>
      </c>
      <c r="M121" s="25" t="str">
        <f t="shared" si="3"/>
        <v>OK</v>
      </c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5"/>
      <c r="AI121" s="75"/>
      <c r="AJ121" s="75"/>
      <c r="AK121" s="75"/>
    </row>
    <row r="122" spans="1:37" ht="39.950000000000003" customHeight="1" x14ac:dyDescent="0.25">
      <c r="A122" s="110"/>
      <c r="B122" s="113"/>
      <c r="C122" s="51">
        <v>119</v>
      </c>
      <c r="D122" s="52" t="s">
        <v>382</v>
      </c>
      <c r="E122" s="51" t="s">
        <v>301</v>
      </c>
      <c r="F122" s="51" t="s">
        <v>511</v>
      </c>
      <c r="G122" s="79" t="s">
        <v>302</v>
      </c>
      <c r="H122" s="51" t="s">
        <v>25</v>
      </c>
      <c r="I122" s="51" t="s">
        <v>27</v>
      </c>
      <c r="J122" s="89">
        <v>179.7</v>
      </c>
      <c r="K122" s="35">
        <v>1</v>
      </c>
      <c r="L122" s="24">
        <f t="shared" si="2"/>
        <v>1</v>
      </c>
      <c r="M122" s="25" t="str">
        <f t="shared" si="3"/>
        <v>OK</v>
      </c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5"/>
      <c r="AI122" s="75"/>
      <c r="AJ122" s="75"/>
      <c r="AK122" s="75"/>
    </row>
    <row r="123" spans="1:37" ht="39.950000000000003" customHeight="1" x14ac:dyDescent="0.25">
      <c r="A123" s="110"/>
      <c r="B123" s="113"/>
      <c r="C123" s="51">
        <v>120</v>
      </c>
      <c r="D123" s="52" t="s">
        <v>317</v>
      </c>
      <c r="E123" s="51" t="s">
        <v>299</v>
      </c>
      <c r="F123" s="51" t="s">
        <v>416</v>
      </c>
      <c r="G123" s="79" t="s">
        <v>300</v>
      </c>
      <c r="H123" s="51" t="s">
        <v>25</v>
      </c>
      <c r="I123" s="54" t="s">
        <v>27</v>
      </c>
      <c r="J123" s="89">
        <v>0.7</v>
      </c>
      <c r="K123" s="35">
        <v>200</v>
      </c>
      <c r="L123" s="24">
        <f t="shared" si="2"/>
        <v>150</v>
      </c>
      <c r="M123" s="25" t="str">
        <f t="shared" si="3"/>
        <v>OK</v>
      </c>
      <c r="N123" s="74"/>
      <c r="O123" s="74"/>
      <c r="P123" s="74">
        <v>50</v>
      </c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5"/>
      <c r="AI123" s="75"/>
      <c r="AJ123" s="75"/>
      <c r="AK123" s="75"/>
    </row>
    <row r="124" spans="1:37" ht="39.950000000000003" customHeight="1" x14ac:dyDescent="0.25">
      <c r="A124" s="110"/>
      <c r="B124" s="113"/>
      <c r="C124" s="51">
        <v>121</v>
      </c>
      <c r="D124" s="52" t="s">
        <v>318</v>
      </c>
      <c r="E124" s="51" t="s">
        <v>277</v>
      </c>
      <c r="F124" s="51" t="s">
        <v>512</v>
      </c>
      <c r="G124" s="53" t="s">
        <v>278</v>
      </c>
      <c r="H124" s="51" t="s">
        <v>37</v>
      </c>
      <c r="I124" s="80" t="s">
        <v>27</v>
      </c>
      <c r="J124" s="89">
        <v>7</v>
      </c>
      <c r="K124" s="35">
        <v>20</v>
      </c>
      <c r="L124" s="24">
        <f t="shared" si="2"/>
        <v>15</v>
      </c>
      <c r="M124" s="25" t="str">
        <f t="shared" si="3"/>
        <v>OK</v>
      </c>
      <c r="N124" s="74"/>
      <c r="O124" s="74"/>
      <c r="P124" s="74">
        <v>5</v>
      </c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5"/>
      <c r="AI124" s="75"/>
      <c r="AJ124" s="75"/>
      <c r="AK124" s="75"/>
    </row>
    <row r="125" spans="1:37" ht="39.950000000000003" customHeight="1" x14ac:dyDescent="0.25">
      <c r="A125" s="110"/>
      <c r="B125" s="113"/>
      <c r="C125" s="51">
        <v>122</v>
      </c>
      <c r="D125" s="52" t="s">
        <v>317</v>
      </c>
      <c r="E125" s="51" t="s">
        <v>211</v>
      </c>
      <c r="F125" s="51" t="s">
        <v>513</v>
      </c>
      <c r="G125" s="53" t="s">
        <v>514</v>
      </c>
      <c r="H125" s="51" t="s">
        <v>28</v>
      </c>
      <c r="I125" s="54" t="s">
        <v>27</v>
      </c>
      <c r="J125" s="89">
        <v>3.75</v>
      </c>
      <c r="K125" s="35">
        <v>10</v>
      </c>
      <c r="L125" s="24">
        <f t="shared" si="2"/>
        <v>5</v>
      </c>
      <c r="M125" s="25" t="str">
        <f t="shared" si="3"/>
        <v>OK</v>
      </c>
      <c r="N125" s="74"/>
      <c r="O125" s="74"/>
      <c r="P125" s="74">
        <v>5</v>
      </c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5"/>
      <c r="AI125" s="75"/>
      <c r="AJ125" s="75"/>
      <c r="AK125" s="75"/>
    </row>
    <row r="126" spans="1:37" ht="39.950000000000003" customHeight="1" x14ac:dyDescent="0.25">
      <c r="A126" s="110"/>
      <c r="B126" s="113"/>
      <c r="C126" s="51">
        <v>123</v>
      </c>
      <c r="D126" s="52" t="s">
        <v>317</v>
      </c>
      <c r="E126" s="51" t="s">
        <v>210</v>
      </c>
      <c r="F126" s="51" t="s">
        <v>515</v>
      </c>
      <c r="G126" s="53" t="s">
        <v>357</v>
      </c>
      <c r="H126" s="51" t="s">
        <v>28</v>
      </c>
      <c r="I126" s="54" t="s">
        <v>27</v>
      </c>
      <c r="J126" s="89">
        <v>39.15</v>
      </c>
      <c r="K126" s="40">
        <v>2</v>
      </c>
      <c r="L126" s="24">
        <f t="shared" si="2"/>
        <v>2</v>
      </c>
      <c r="M126" s="25" t="str">
        <f t="shared" si="3"/>
        <v>OK</v>
      </c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5"/>
      <c r="AI126" s="75"/>
      <c r="AJ126" s="75"/>
      <c r="AK126" s="75"/>
    </row>
    <row r="127" spans="1:37" ht="39.950000000000003" customHeight="1" x14ac:dyDescent="0.25">
      <c r="A127" s="110"/>
      <c r="B127" s="113"/>
      <c r="C127" s="51">
        <v>124</v>
      </c>
      <c r="D127" s="52" t="s">
        <v>318</v>
      </c>
      <c r="E127" s="51" t="s">
        <v>206</v>
      </c>
      <c r="F127" s="51" t="s">
        <v>515</v>
      </c>
      <c r="G127" s="63" t="s">
        <v>516</v>
      </c>
      <c r="H127" s="51" t="s">
        <v>25</v>
      </c>
      <c r="I127" s="54" t="s">
        <v>27</v>
      </c>
      <c r="J127" s="89">
        <v>0.6</v>
      </c>
      <c r="K127" s="35">
        <v>800</v>
      </c>
      <c r="L127" s="24">
        <f t="shared" si="2"/>
        <v>800</v>
      </c>
      <c r="M127" s="25" t="str">
        <f t="shared" si="3"/>
        <v>OK</v>
      </c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5"/>
      <c r="AI127" s="75"/>
      <c r="AJ127" s="75"/>
      <c r="AK127" s="75"/>
    </row>
    <row r="128" spans="1:37" ht="39.950000000000003" customHeight="1" x14ac:dyDescent="0.25">
      <c r="A128" s="110"/>
      <c r="B128" s="113"/>
      <c r="C128" s="51">
        <v>125</v>
      </c>
      <c r="D128" s="52" t="s">
        <v>318</v>
      </c>
      <c r="E128" s="51" t="s">
        <v>204</v>
      </c>
      <c r="F128" s="51" t="s">
        <v>455</v>
      </c>
      <c r="G128" s="63" t="s">
        <v>397</v>
      </c>
      <c r="H128" s="51" t="s">
        <v>25</v>
      </c>
      <c r="I128" s="54" t="s">
        <v>27</v>
      </c>
      <c r="J128" s="89">
        <v>5.2</v>
      </c>
      <c r="K128" s="35">
        <v>12</v>
      </c>
      <c r="L128" s="24">
        <f t="shared" si="2"/>
        <v>12</v>
      </c>
      <c r="M128" s="25" t="str">
        <f t="shared" si="3"/>
        <v>OK</v>
      </c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5"/>
      <c r="AI128" s="75"/>
      <c r="AJ128" s="75"/>
      <c r="AK128" s="75"/>
    </row>
    <row r="129" spans="1:37" ht="39.950000000000003" customHeight="1" x14ac:dyDescent="0.25">
      <c r="A129" s="111"/>
      <c r="B129" s="114"/>
      <c r="C129" s="51">
        <v>126</v>
      </c>
      <c r="D129" s="52" t="s">
        <v>318</v>
      </c>
      <c r="E129" s="51" t="s">
        <v>205</v>
      </c>
      <c r="F129" s="51" t="s">
        <v>455</v>
      </c>
      <c r="G129" s="63" t="s">
        <v>398</v>
      </c>
      <c r="H129" s="51" t="s">
        <v>25</v>
      </c>
      <c r="I129" s="54" t="s">
        <v>27</v>
      </c>
      <c r="J129" s="89">
        <v>5.3</v>
      </c>
      <c r="K129" s="35">
        <v>12</v>
      </c>
      <c r="L129" s="24">
        <f t="shared" si="2"/>
        <v>12</v>
      </c>
      <c r="M129" s="25" t="str">
        <f t="shared" si="3"/>
        <v>OK</v>
      </c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5"/>
      <c r="AI129" s="75"/>
      <c r="AJ129" s="75"/>
      <c r="AK129" s="75"/>
    </row>
    <row r="130" spans="1:37" ht="39.950000000000003" customHeight="1" x14ac:dyDescent="0.25">
      <c r="A130" s="81">
        <v>13</v>
      </c>
      <c r="B130" s="82" t="s">
        <v>517</v>
      </c>
      <c r="C130" s="47">
        <v>127</v>
      </c>
      <c r="D130" s="48" t="s">
        <v>316</v>
      </c>
      <c r="E130" s="47" t="s">
        <v>225</v>
      </c>
      <c r="F130" s="47" t="s">
        <v>518</v>
      </c>
      <c r="G130" s="49" t="s">
        <v>366</v>
      </c>
      <c r="H130" s="47" t="s">
        <v>36</v>
      </c>
      <c r="I130" s="50" t="s">
        <v>27</v>
      </c>
      <c r="J130" s="88">
        <v>15.2</v>
      </c>
      <c r="K130" s="35">
        <v>300</v>
      </c>
      <c r="L130" s="24">
        <f t="shared" si="2"/>
        <v>300</v>
      </c>
      <c r="M130" s="25" t="str">
        <f t="shared" si="3"/>
        <v>OK</v>
      </c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5"/>
      <c r="AI130" s="75"/>
      <c r="AJ130" s="75"/>
      <c r="AK130" s="75"/>
    </row>
    <row r="131" spans="1:37" ht="39.950000000000003" customHeight="1" x14ac:dyDescent="0.25">
      <c r="A131" s="83">
        <v>14</v>
      </c>
      <c r="B131" s="84" t="s">
        <v>519</v>
      </c>
      <c r="C131" s="51">
        <v>128</v>
      </c>
      <c r="D131" s="52" t="s">
        <v>367</v>
      </c>
      <c r="E131" s="51" t="s">
        <v>226</v>
      </c>
      <c r="F131" s="51" t="s">
        <v>520</v>
      </c>
      <c r="G131" s="53" t="s">
        <v>368</v>
      </c>
      <c r="H131" s="51" t="s">
        <v>36</v>
      </c>
      <c r="I131" s="54" t="s">
        <v>27</v>
      </c>
      <c r="J131" s="89">
        <v>12.01</v>
      </c>
      <c r="K131" s="35">
        <v>800</v>
      </c>
      <c r="L131" s="24">
        <f t="shared" si="2"/>
        <v>800</v>
      </c>
      <c r="M131" s="25" t="str">
        <f t="shared" si="3"/>
        <v>OK</v>
      </c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5"/>
      <c r="AI131" s="75"/>
      <c r="AJ131" s="75"/>
      <c r="AK131" s="75"/>
    </row>
    <row r="132" spans="1:37" ht="39.950000000000003" customHeight="1" x14ac:dyDescent="0.25">
      <c r="A132" s="81">
        <v>15</v>
      </c>
      <c r="B132" s="82" t="s">
        <v>521</v>
      </c>
      <c r="C132" s="47">
        <v>129</v>
      </c>
      <c r="D132" s="48" t="s">
        <v>316</v>
      </c>
      <c r="E132" s="47" t="s">
        <v>227</v>
      </c>
      <c r="F132" s="47" t="s">
        <v>411</v>
      </c>
      <c r="G132" s="64" t="s">
        <v>369</v>
      </c>
      <c r="H132" s="47" t="s">
        <v>37</v>
      </c>
      <c r="I132" s="50" t="s">
        <v>27</v>
      </c>
      <c r="J132" s="88">
        <v>22.12</v>
      </c>
      <c r="K132" s="35">
        <v>100</v>
      </c>
      <c r="L132" s="24">
        <f t="shared" si="2"/>
        <v>100</v>
      </c>
      <c r="M132" s="25" t="str">
        <f t="shared" si="3"/>
        <v>OK</v>
      </c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5"/>
      <c r="AI132" s="75"/>
      <c r="AJ132" s="75"/>
      <c r="AK132" s="75"/>
    </row>
    <row r="133" spans="1:37" ht="39.950000000000003" customHeight="1" x14ac:dyDescent="0.25">
      <c r="A133" s="109">
        <v>16</v>
      </c>
      <c r="B133" s="112" t="s">
        <v>410</v>
      </c>
      <c r="C133" s="51">
        <v>130</v>
      </c>
      <c r="D133" s="52" t="s">
        <v>316</v>
      </c>
      <c r="E133" s="51" t="s">
        <v>176</v>
      </c>
      <c r="F133" s="51" t="s">
        <v>520</v>
      </c>
      <c r="G133" s="53" t="s">
        <v>177</v>
      </c>
      <c r="H133" s="51" t="s">
        <v>37</v>
      </c>
      <c r="I133" s="54" t="s">
        <v>27</v>
      </c>
      <c r="J133" s="89">
        <v>9.0500000000000007</v>
      </c>
      <c r="K133" s="35">
        <v>10</v>
      </c>
      <c r="L133" s="24">
        <f t="shared" ref="L133:L196" si="4">K133-(SUM(N133:AG133))</f>
        <v>10</v>
      </c>
      <c r="M133" s="25" t="str">
        <f t="shared" ref="M133:M196" si="5">IF(L133&lt;0,"ATENÇÃO","OK")</f>
        <v>OK</v>
      </c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5"/>
      <c r="AI133" s="75"/>
      <c r="AJ133" s="75"/>
      <c r="AK133" s="75"/>
    </row>
    <row r="134" spans="1:37" ht="39.950000000000003" customHeight="1" x14ac:dyDescent="0.25">
      <c r="A134" s="110"/>
      <c r="B134" s="113"/>
      <c r="C134" s="51">
        <v>131</v>
      </c>
      <c r="D134" s="52" t="s">
        <v>316</v>
      </c>
      <c r="E134" s="51" t="s">
        <v>178</v>
      </c>
      <c r="F134" s="51" t="s">
        <v>520</v>
      </c>
      <c r="G134" s="53" t="s">
        <v>179</v>
      </c>
      <c r="H134" s="51" t="s">
        <v>37</v>
      </c>
      <c r="I134" s="54" t="s">
        <v>27</v>
      </c>
      <c r="J134" s="89">
        <v>9.0500000000000007</v>
      </c>
      <c r="K134" s="35">
        <v>10</v>
      </c>
      <c r="L134" s="24">
        <f t="shared" si="4"/>
        <v>10</v>
      </c>
      <c r="M134" s="25" t="str">
        <f t="shared" si="5"/>
        <v>OK</v>
      </c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5"/>
      <c r="AI134" s="75"/>
      <c r="AJ134" s="75"/>
      <c r="AK134" s="75"/>
    </row>
    <row r="135" spans="1:37" ht="39.950000000000003" customHeight="1" x14ac:dyDescent="0.25">
      <c r="A135" s="110"/>
      <c r="B135" s="113"/>
      <c r="C135" s="51">
        <v>132</v>
      </c>
      <c r="D135" s="52" t="s">
        <v>316</v>
      </c>
      <c r="E135" s="51" t="s">
        <v>180</v>
      </c>
      <c r="F135" s="51" t="s">
        <v>520</v>
      </c>
      <c r="G135" s="53" t="s">
        <v>181</v>
      </c>
      <c r="H135" s="51" t="s">
        <v>37</v>
      </c>
      <c r="I135" s="54" t="s">
        <v>27</v>
      </c>
      <c r="J135" s="89">
        <v>9.0500000000000007</v>
      </c>
      <c r="K135" s="35">
        <v>10</v>
      </c>
      <c r="L135" s="24">
        <f t="shared" si="4"/>
        <v>10</v>
      </c>
      <c r="M135" s="25" t="str">
        <f t="shared" si="5"/>
        <v>OK</v>
      </c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5"/>
      <c r="AI135" s="75"/>
      <c r="AJ135" s="75"/>
      <c r="AK135" s="75"/>
    </row>
    <row r="136" spans="1:37" ht="39.950000000000003" customHeight="1" x14ac:dyDescent="0.25">
      <c r="A136" s="110"/>
      <c r="B136" s="113"/>
      <c r="C136" s="51">
        <v>133</v>
      </c>
      <c r="D136" s="52" t="s">
        <v>316</v>
      </c>
      <c r="E136" s="51" t="s">
        <v>182</v>
      </c>
      <c r="F136" s="51" t="s">
        <v>520</v>
      </c>
      <c r="G136" s="53" t="s">
        <v>183</v>
      </c>
      <c r="H136" s="51" t="s">
        <v>37</v>
      </c>
      <c r="I136" s="54" t="s">
        <v>27</v>
      </c>
      <c r="J136" s="89">
        <v>9.0500000000000007</v>
      </c>
      <c r="K136" s="35">
        <v>10</v>
      </c>
      <c r="L136" s="24">
        <f t="shared" si="4"/>
        <v>10</v>
      </c>
      <c r="M136" s="25" t="str">
        <f t="shared" si="5"/>
        <v>OK</v>
      </c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5"/>
      <c r="AI136" s="75"/>
      <c r="AJ136" s="75"/>
      <c r="AK136" s="75"/>
    </row>
    <row r="137" spans="1:37" ht="39.950000000000003" customHeight="1" x14ac:dyDescent="0.25">
      <c r="A137" s="110"/>
      <c r="B137" s="113"/>
      <c r="C137" s="51">
        <v>134</v>
      </c>
      <c r="D137" s="52" t="s">
        <v>316</v>
      </c>
      <c r="E137" s="51" t="s">
        <v>184</v>
      </c>
      <c r="F137" s="51" t="s">
        <v>458</v>
      </c>
      <c r="G137" s="53" t="s">
        <v>185</v>
      </c>
      <c r="H137" s="51" t="s">
        <v>34</v>
      </c>
      <c r="I137" s="54" t="s">
        <v>27</v>
      </c>
      <c r="J137" s="89">
        <v>20.39</v>
      </c>
      <c r="K137" s="35">
        <v>15</v>
      </c>
      <c r="L137" s="24">
        <f t="shared" si="4"/>
        <v>15</v>
      </c>
      <c r="M137" s="25" t="str">
        <f t="shared" si="5"/>
        <v>OK</v>
      </c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5"/>
      <c r="AI137" s="75"/>
      <c r="AJ137" s="75"/>
      <c r="AK137" s="75"/>
    </row>
    <row r="138" spans="1:37" ht="39.950000000000003" customHeight="1" x14ac:dyDescent="0.25">
      <c r="A138" s="110"/>
      <c r="B138" s="113"/>
      <c r="C138" s="51">
        <v>135</v>
      </c>
      <c r="D138" s="52" t="s">
        <v>375</v>
      </c>
      <c r="E138" s="51" t="s">
        <v>228</v>
      </c>
      <c r="F138" s="51" t="s">
        <v>522</v>
      </c>
      <c r="G138" s="53" t="s">
        <v>229</v>
      </c>
      <c r="H138" s="51" t="s">
        <v>230</v>
      </c>
      <c r="I138" s="54" t="s">
        <v>138</v>
      </c>
      <c r="J138" s="89">
        <v>93.05</v>
      </c>
      <c r="K138" s="35">
        <v>8</v>
      </c>
      <c r="L138" s="24">
        <f t="shared" si="4"/>
        <v>4</v>
      </c>
      <c r="M138" s="25" t="str">
        <f t="shared" si="5"/>
        <v>OK</v>
      </c>
      <c r="N138" s="74"/>
      <c r="O138" s="74"/>
      <c r="P138" s="74">
        <v>4</v>
      </c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5"/>
      <c r="AI138" s="75"/>
      <c r="AJ138" s="75"/>
      <c r="AK138" s="75"/>
    </row>
    <row r="139" spans="1:37" ht="39.950000000000003" customHeight="1" x14ac:dyDescent="0.25">
      <c r="A139" s="110"/>
      <c r="B139" s="113"/>
      <c r="C139" s="51">
        <v>136</v>
      </c>
      <c r="D139" s="52" t="s">
        <v>316</v>
      </c>
      <c r="E139" s="51" t="s">
        <v>523</v>
      </c>
      <c r="F139" s="51" t="s">
        <v>522</v>
      </c>
      <c r="G139" s="53" t="s">
        <v>524</v>
      </c>
      <c r="H139" s="51" t="s">
        <v>230</v>
      </c>
      <c r="I139" s="80" t="s">
        <v>27</v>
      </c>
      <c r="J139" s="89">
        <v>51.33</v>
      </c>
      <c r="K139" s="35"/>
      <c r="L139" s="24">
        <f t="shared" si="4"/>
        <v>0</v>
      </c>
      <c r="M139" s="25" t="str">
        <f t="shared" si="5"/>
        <v>OK</v>
      </c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5"/>
      <c r="AI139" s="75"/>
      <c r="AJ139" s="75"/>
      <c r="AK139" s="75"/>
    </row>
    <row r="140" spans="1:37" ht="39.950000000000003" customHeight="1" x14ac:dyDescent="0.25">
      <c r="A140" s="110"/>
      <c r="B140" s="113"/>
      <c r="C140" s="51">
        <v>137</v>
      </c>
      <c r="D140" s="52" t="s">
        <v>316</v>
      </c>
      <c r="E140" s="51" t="s">
        <v>173</v>
      </c>
      <c r="F140" s="51" t="s">
        <v>525</v>
      </c>
      <c r="G140" s="53" t="s">
        <v>346</v>
      </c>
      <c r="H140" s="51" t="s">
        <v>34</v>
      </c>
      <c r="I140" s="54" t="s">
        <v>27</v>
      </c>
      <c r="J140" s="89">
        <v>32.07</v>
      </c>
      <c r="K140" s="35"/>
      <c r="L140" s="24">
        <f t="shared" si="4"/>
        <v>0</v>
      </c>
      <c r="M140" s="25" t="str">
        <f t="shared" si="5"/>
        <v>OK</v>
      </c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5"/>
      <c r="AI140" s="75"/>
      <c r="AJ140" s="75"/>
      <c r="AK140" s="75"/>
    </row>
    <row r="141" spans="1:37" ht="39.950000000000003" customHeight="1" x14ac:dyDescent="0.25">
      <c r="A141" s="110"/>
      <c r="B141" s="113"/>
      <c r="C141" s="51">
        <v>138</v>
      </c>
      <c r="D141" s="52" t="s">
        <v>316</v>
      </c>
      <c r="E141" s="51" t="s">
        <v>174</v>
      </c>
      <c r="F141" s="51" t="s">
        <v>525</v>
      </c>
      <c r="G141" s="53" t="s">
        <v>347</v>
      </c>
      <c r="H141" s="51" t="s">
        <v>34</v>
      </c>
      <c r="I141" s="54" t="s">
        <v>27</v>
      </c>
      <c r="J141" s="89">
        <v>45.74</v>
      </c>
      <c r="K141" s="35"/>
      <c r="L141" s="24">
        <f t="shared" si="4"/>
        <v>0</v>
      </c>
      <c r="M141" s="25" t="str">
        <f t="shared" si="5"/>
        <v>OK</v>
      </c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5"/>
      <c r="AI141" s="75"/>
      <c r="AJ141" s="75"/>
      <c r="AK141" s="75"/>
    </row>
    <row r="142" spans="1:37" ht="39.950000000000003" customHeight="1" x14ac:dyDescent="0.25">
      <c r="A142" s="110"/>
      <c r="B142" s="113"/>
      <c r="C142" s="51">
        <v>139</v>
      </c>
      <c r="D142" s="52" t="s">
        <v>316</v>
      </c>
      <c r="E142" s="51" t="s">
        <v>175</v>
      </c>
      <c r="F142" s="51" t="s">
        <v>424</v>
      </c>
      <c r="G142" s="53" t="s">
        <v>526</v>
      </c>
      <c r="H142" s="51" t="s">
        <v>25</v>
      </c>
      <c r="I142" s="54" t="s">
        <v>27</v>
      </c>
      <c r="J142" s="89">
        <v>5.64</v>
      </c>
      <c r="K142" s="35">
        <v>10</v>
      </c>
      <c r="L142" s="24">
        <f t="shared" si="4"/>
        <v>10</v>
      </c>
      <c r="M142" s="25" t="str">
        <f t="shared" si="5"/>
        <v>OK</v>
      </c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5"/>
      <c r="AI142" s="75"/>
      <c r="AJ142" s="75"/>
      <c r="AK142" s="75"/>
    </row>
    <row r="143" spans="1:37" ht="39.950000000000003" customHeight="1" x14ac:dyDescent="0.25">
      <c r="A143" s="110"/>
      <c r="B143" s="113"/>
      <c r="C143" s="51">
        <v>140</v>
      </c>
      <c r="D143" s="52" t="s">
        <v>316</v>
      </c>
      <c r="E143" s="51" t="s">
        <v>370</v>
      </c>
      <c r="F143" s="51" t="s">
        <v>527</v>
      </c>
      <c r="G143" s="53" t="s">
        <v>371</v>
      </c>
      <c r="H143" s="51" t="s">
        <v>36</v>
      </c>
      <c r="I143" s="54" t="s">
        <v>27</v>
      </c>
      <c r="J143" s="89">
        <v>37</v>
      </c>
      <c r="K143" s="35"/>
      <c r="L143" s="24">
        <f t="shared" si="4"/>
        <v>0</v>
      </c>
      <c r="M143" s="25" t="str">
        <f t="shared" si="5"/>
        <v>OK</v>
      </c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5"/>
      <c r="AI143" s="75"/>
      <c r="AJ143" s="75"/>
      <c r="AK143" s="75"/>
    </row>
    <row r="144" spans="1:37" ht="39.950000000000003" customHeight="1" x14ac:dyDescent="0.25">
      <c r="A144" s="111"/>
      <c r="B144" s="114"/>
      <c r="C144" s="51">
        <v>141</v>
      </c>
      <c r="D144" s="52" t="s">
        <v>316</v>
      </c>
      <c r="E144" s="51" t="s">
        <v>372</v>
      </c>
      <c r="F144" s="51" t="s">
        <v>528</v>
      </c>
      <c r="G144" s="53" t="s">
        <v>373</v>
      </c>
      <c r="H144" s="51" t="s">
        <v>374</v>
      </c>
      <c r="I144" s="54" t="s">
        <v>27</v>
      </c>
      <c r="J144" s="89">
        <v>53.27</v>
      </c>
      <c r="K144" s="35"/>
      <c r="L144" s="24">
        <f t="shared" si="4"/>
        <v>0</v>
      </c>
      <c r="M144" s="25" t="str">
        <f t="shared" si="5"/>
        <v>OK</v>
      </c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5"/>
      <c r="AI144" s="75"/>
      <c r="AJ144" s="75"/>
      <c r="AK144" s="75"/>
    </row>
    <row r="145" spans="1:37" ht="39.950000000000003" customHeight="1" x14ac:dyDescent="0.25">
      <c r="A145" s="126">
        <v>17</v>
      </c>
      <c r="B145" s="126" t="s">
        <v>529</v>
      </c>
      <c r="C145" s="47">
        <v>142</v>
      </c>
      <c r="D145" s="48" t="s">
        <v>318</v>
      </c>
      <c r="E145" s="47" t="s">
        <v>223</v>
      </c>
      <c r="F145" s="47" t="s">
        <v>530</v>
      </c>
      <c r="G145" s="49" t="s">
        <v>364</v>
      </c>
      <c r="H145" s="47" t="s">
        <v>28</v>
      </c>
      <c r="I145" s="50" t="s">
        <v>27</v>
      </c>
      <c r="J145" s="88">
        <v>14.58</v>
      </c>
      <c r="K145" s="35">
        <v>2</v>
      </c>
      <c r="L145" s="24">
        <f t="shared" si="4"/>
        <v>2</v>
      </c>
      <c r="M145" s="25" t="str">
        <f t="shared" si="5"/>
        <v>OK</v>
      </c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5"/>
      <c r="AI145" s="75"/>
      <c r="AJ145" s="75"/>
      <c r="AK145" s="75"/>
    </row>
    <row r="146" spans="1:37" ht="39.950000000000003" customHeight="1" x14ac:dyDescent="0.25">
      <c r="A146" s="127"/>
      <c r="B146" s="127"/>
      <c r="C146" s="47">
        <v>143</v>
      </c>
      <c r="D146" s="48" t="s">
        <v>318</v>
      </c>
      <c r="E146" s="47" t="s">
        <v>224</v>
      </c>
      <c r="F146" s="47" t="s">
        <v>530</v>
      </c>
      <c r="G146" s="49" t="s">
        <v>365</v>
      </c>
      <c r="H146" s="47" t="s">
        <v>28</v>
      </c>
      <c r="I146" s="50" t="s">
        <v>27</v>
      </c>
      <c r="J146" s="88">
        <v>19.54</v>
      </c>
      <c r="K146" s="35">
        <v>2</v>
      </c>
      <c r="L146" s="24">
        <f t="shared" si="4"/>
        <v>2</v>
      </c>
      <c r="M146" s="25" t="str">
        <f t="shared" si="5"/>
        <v>OK</v>
      </c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5"/>
      <c r="AI146" s="75"/>
      <c r="AJ146" s="75"/>
      <c r="AK146" s="75"/>
    </row>
    <row r="147" spans="1:37" ht="39.950000000000003" customHeight="1" x14ac:dyDescent="0.25">
      <c r="A147" s="127"/>
      <c r="B147" s="127"/>
      <c r="C147" s="47">
        <v>144</v>
      </c>
      <c r="D147" s="48" t="s">
        <v>318</v>
      </c>
      <c r="E147" s="47" t="s">
        <v>249</v>
      </c>
      <c r="F147" s="47" t="s">
        <v>510</v>
      </c>
      <c r="G147" s="49" t="s">
        <v>250</v>
      </c>
      <c r="H147" s="47" t="s">
        <v>25</v>
      </c>
      <c r="I147" s="50" t="s">
        <v>27</v>
      </c>
      <c r="J147" s="88">
        <v>43.06</v>
      </c>
      <c r="K147" s="35">
        <v>10</v>
      </c>
      <c r="L147" s="24">
        <f t="shared" si="4"/>
        <v>10</v>
      </c>
      <c r="M147" s="25" t="str">
        <f t="shared" si="5"/>
        <v>OK</v>
      </c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5"/>
      <c r="AI147" s="75"/>
      <c r="AJ147" s="75"/>
      <c r="AK147" s="75"/>
    </row>
    <row r="148" spans="1:37" ht="39.950000000000003" customHeight="1" x14ac:dyDescent="0.25">
      <c r="A148" s="127"/>
      <c r="B148" s="127"/>
      <c r="C148" s="47">
        <v>145</v>
      </c>
      <c r="D148" s="48" t="s">
        <v>318</v>
      </c>
      <c r="E148" s="47" t="s">
        <v>251</v>
      </c>
      <c r="F148" s="47" t="s">
        <v>457</v>
      </c>
      <c r="G148" s="62" t="s">
        <v>531</v>
      </c>
      <c r="H148" s="47" t="s">
        <v>25</v>
      </c>
      <c r="I148" s="50" t="s">
        <v>27</v>
      </c>
      <c r="J148" s="88">
        <v>7.36</v>
      </c>
      <c r="K148" s="35">
        <v>50</v>
      </c>
      <c r="L148" s="24">
        <f t="shared" si="4"/>
        <v>50</v>
      </c>
      <c r="M148" s="25" t="str">
        <f t="shared" si="5"/>
        <v>OK</v>
      </c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5"/>
      <c r="AI148" s="75"/>
      <c r="AJ148" s="75"/>
      <c r="AK148" s="75"/>
    </row>
    <row r="149" spans="1:37" ht="39.950000000000003" customHeight="1" x14ac:dyDescent="0.25">
      <c r="A149" s="127"/>
      <c r="B149" s="127"/>
      <c r="C149" s="47">
        <v>146</v>
      </c>
      <c r="D149" s="48" t="s">
        <v>318</v>
      </c>
      <c r="E149" s="47" t="s">
        <v>252</v>
      </c>
      <c r="F149" s="47" t="s">
        <v>532</v>
      </c>
      <c r="G149" s="62" t="s">
        <v>253</v>
      </c>
      <c r="H149" s="47" t="s">
        <v>25</v>
      </c>
      <c r="I149" s="50" t="s">
        <v>27</v>
      </c>
      <c r="J149" s="88">
        <v>1</v>
      </c>
      <c r="K149" s="35">
        <v>30</v>
      </c>
      <c r="L149" s="24">
        <f t="shared" si="4"/>
        <v>30</v>
      </c>
      <c r="M149" s="25" t="str">
        <f t="shared" si="5"/>
        <v>OK</v>
      </c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5"/>
      <c r="AI149" s="75"/>
      <c r="AJ149" s="75"/>
      <c r="AK149" s="75"/>
    </row>
    <row r="150" spans="1:37" ht="39.950000000000003" customHeight="1" x14ac:dyDescent="0.25">
      <c r="A150" s="127"/>
      <c r="B150" s="127"/>
      <c r="C150" s="47">
        <v>147</v>
      </c>
      <c r="D150" s="48" t="s">
        <v>316</v>
      </c>
      <c r="E150" s="47" t="s">
        <v>239</v>
      </c>
      <c r="F150" s="47" t="s">
        <v>435</v>
      </c>
      <c r="G150" s="49" t="s">
        <v>240</v>
      </c>
      <c r="H150" s="47" t="s">
        <v>25</v>
      </c>
      <c r="I150" s="50" t="s">
        <v>27</v>
      </c>
      <c r="J150" s="88">
        <v>0.75</v>
      </c>
      <c r="K150" s="35">
        <v>300</v>
      </c>
      <c r="L150" s="24">
        <f t="shared" si="4"/>
        <v>300</v>
      </c>
      <c r="M150" s="25" t="str">
        <f t="shared" si="5"/>
        <v>OK</v>
      </c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5"/>
      <c r="AI150" s="75"/>
      <c r="AJ150" s="75"/>
      <c r="AK150" s="75"/>
    </row>
    <row r="151" spans="1:37" ht="39.950000000000003" customHeight="1" x14ac:dyDescent="0.25">
      <c r="A151" s="127"/>
      <c r="B151" s="127"/>
      <c r="C151" s="47">
        <v>148</v>
      </c>
      <c r="D151" s="48" t="s">
        <v>316</v>
      </c>
      <c r="E151" s="47" t="s">
        <v>241</v>
      </c>
      <c r="F151" s="47" t="s">
        <v>533</v>
      </c>
      <c r="G151" s="57" t="s">
        <v>242</v>
      </c>
      <c r="H151" s="47" t="s">
        <v>25</v>
      </c>
      <c r="I151" s="50" t="s">
        <v>27</v>
      </c>
      <c r="J151" s="88">
        <v>2.16</v>
      </c>
      <c r="K151" s="35">
        <v>100</v>
      </c>
      <c r="L151" s="24">
        <f t="shared" si="4"/>
        <v>100</v>
      </c>
      <c r="M151" s="25" t="str">
        <f t="shared" si="5"/>
        <v>OK</v>
      </c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5"/>
      <c r="AI151" s="75"/>
      <c r="AJ151" s="75"/>
      <c r="AK151" s="75"/>
    </row>
    <row r="152" spans="1:37" ht="39.950000000000003" customHeight="1" x14ac:dyDescent="0.25">
      <c r="A152" s="127"/>
      <c r="B152" s="127"/>
      <c r="C152" s="47">
        <v>149</v>
      </c>
      <c r="D152" s="48" t="s">
        <v>316</v>
      </c>
      <c r="E152" s="47" t="s">
        <v>254</v>
      </c>
      <c r="F152" s="47" t="s">
        <v>435</v>
      </c>
      <c r="G152" s="49" t="s">
        <v>255</v>
      </c>
      <c r="H152" s="47" t="s">
        <v>25</v>
      </c>
      <c r="I152" s="50" t="s">
        <v>27</v>
      </c>
      <c r="J152" s="88">
        <v>2</v>
      </c>
      <c r="K152" s="35">
        <v>30</v>
      </c>
      <c r="L152" s="24">
        <f t="shared" si="4"/>
        <v>30</v>
      </c>
      <c r="M152" s="25" t="str">
        <f t="shared" si="5"/>
        <v>OK</v>
      </c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5"/>
      <c r="AI152" s="75"/>
      <c r="AJ152" s="75"/>
      <c r="AK152" s="75"/>
    </row>
    <row r="153" spans="1:37" ht="39.950000000000003" customHeight="1" x14ac:dyDescent="0.25">
      <c r="A153" s="127"/>
      <c r="B153" s="127"/>
      <c r="C153" s="47">
        <v>150</v>
      </c>
      <c r="D153" s="48" t="s">
        <v>316</v>
      </c>
      <c r="E153" s="47" t="s">
        <v>256</v>
      </c>
      <c r="F153" s="47" t="s">
        <v>435</v>
      </c>
      <c r="G153" s="49" t="s">
        <v>257</v>
      </c>
      <c r="H153" s="47" t="s">
        <v>25</v>
      </c>
      <c r="I153" s="50" t="s">
        <v>27</v>
      </c>
      <c r="J153" s="88">
        <v>2.19</v>
      </c>
      <c r="K153" s="35">
        <v>30</v>
      </c>
      <c r="L153" s="24">
        <f t="shared" si="4"/>
        <v>30</v>
      </c>
      <c r="M153" s="25" t="str">
        <f t="shared" si="5"/>
        <v>OK</v>
      </c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5"/>
      <c r="AI153" s="75"/>
      <c r="AJ153" s="75"/>
      <c r="AK153" s="75"/>
    </row>
    <row r="154" spans="1:37" ht="39.950000000000003" customHeight="1" x14ac:dyDescent="0.25">
      <c r="A154" s="127"/>
      <c r="B154" s="127"/>
      <c r="C154" s="47">
        <v>151</v>
      </c>
      <c r="D154" s="48" t="s">
        <v>316</v>
      </c>
      <c r="E154" s="47" t="s">
        <v>245</v>
      </c>
      <c r="F154" s="47" t="s">
        <v>534</v>
      </c>
      <c r="G154" s="62" t="s">
        <v>246</v>
      </c>
      <c r="H154" s="47" t="s">
        <v>25</v>
      </c>
      <c r="I154" s="50" t="s">
        <v>27</v>
      </c>
      <c r="J154" s="88">
        <v>8.9499999999999993</v>
      </c>
      <c r="K154" s="35">
        <v>50</v>
      </c>
      <c r="L154" s="24">
        <f t="shared" si="4"/>
        <v>50</v>
      </c>
      <c r="M154" s="25" t="str">
        <f t="shared" si="5"/>
        <v>OK</v>
      </c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  <c r="AG154" s="74"/>
      <c r="AH154" s="75"/>
      <c r="AI154" s="75"/>
      <c r="AJ154" s="75"/>
      <c r="AK154" s="75"/>
    </row>
    <row r="155" spans="1:37" ht="39.950000000000003" customHeight="1" x14ac:dyDescent="0.25">
      <c r="A155" s="127"/>
      <c r="B155" s="127"/>
      <c r="C155" s="47">
        <v>152</v>
      </c>
      <c r="D155" s="48" t="s">
        <v>316</v>
      </c>
      <c r="E155" s="47" t="s">
        <v>247</v>
      </c>
      <c r="F155" s="47" t="s">
        <v>534</v>
      </c>
      <c r="G155" s="62" t="s">
        <v>248</v>
      </c>
      <c r="H155" s="47" t="s">
        <v>25</v>
      </c>
      <c r="I155" s="50" t="s">
        <v>27</v>
      </c>
      <c r="J155" s="88">
        <v>9.67</v>
      </c>
      <c r="K155" s="35">
        <v>20</v>
      </c>
      <c r="L155" s="24">
        <f t="shared" si="4"/>
        <v>20</v>
      </c>
      <c r="M155" s="25" t="str">
        <f t="shared" si="5"/>
        <v>OK</v>
      </c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  <c r="AF155" s="74"/>
      <c r="AG155" s="74"/>
      <c r="AH155" s="75"/>
      <c r="AI155" s="75"/>
      <c r="AJ155" s="75"/>
      <c r="AK155" s="75"/>
    </row>
    <row r="156" spans="1:37" ht="39.950000000000003" customHeight="1" x14ac:dyDescent="0.25">
      <c r="A156" s="127"/>
      <c r="B156" s="127"/>
      <c r="C156" s="47">
        <v>153</v>
      </c>
      <c r="D156" s="48" t="s">
        <v>316</v>
      </c>
      <c r="E156" s="47" t="s">
        <v>258</v>
      </c>
      <c r="F156" s="47" t="s">
        <v>435</v>
      </c>
      <c r="G156" s="49" t="s">
        <v>259</v>
      </c>
      <c r="H156" s="47" t="s">
        <v>25</v>
      </c>
      <c r="I156" s="50" t="s">
        <v>27</v>
      </c>
      <c r="J156" s="88">
        <v>27.02</v>
      </c>
      <c r="K156" s="35">
        <v>20</v>
      </c>
      <c r="L156" s="24">
        <f t="shared" si="4"/>
        <v>20</v>
      </c>
      <c r="M156" s="25" t="str">
        <f t="shared" si="5"/>
        <v>OK</v>
      </c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74"/>
      <c r="AH156" s="75"/>
      <c r="AI156" s="75"/>
      <c r="AJ156" s="75"/>
      <c r="AK156" s="75"/>
    </row>
    <row r="157" spans="1:37" ht="39.950000000000003" customHeight="1" x14ac:dyDescent="0.25">
      <c r="A157" s="127"/>
      <c r="B157" s="127"/>
      <c r="C157" s="47">
        <v>154</v>
      </c>
      <c r="D157" s="48" t="s">
        <v>316</v>
      </c>
      <c r="E157" s="47" t="s">
        <v>243</v>
      </c>
      <c r="F157" s="47" t="s">
        <v>510</v>
      </c>
      <c r="G157" s="56" t="s">
        <v>244</v>
      </c>
      <c r="H157" s="47" t="s">
        <v>25</v>
      </c>
      <c r="I157" s="50" t="s">
        <v>27</v>
      </c>
      <c r="J157" s="88">
        <v>2.2400000000000002</v>
      </c>
      <c r="K157" s="41">
        <v>50</v>
      </c>
      <c r="L157" s="24">
        <f t="shared" si="4"/>
        <v>50</v>
      </c>
      <c r="M157" s="25" t="str">
        <f t="shared" si="5"/>
        <v>OK</v>
      </c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5"/>
      <c r="AI157" s="75"/>
      <c r="AJ157" s="75"/>
      <c r="AK157" s="75"/>
    </row>
    <row r="158" spans="1:37" ht="39.950000000000003" customHeight="1" x14ac:dyDescent="0.25">
      <c r="A158" s="128"/>
      <c r="B158" s="128"/>
      <c r="C158" s="47">
        <v>155</v>
      </c>
      <c r="D158" s="48" t="s">
        <v>316</v>
      </c>
      <c r="E158" s="47" t="s">
        <v>535</v>
      </c>
      <c r="F158" s="47" t="s">
        <v>536</v>
      </c>
      <c r="G158" s="49" t="s">
        <v>537</v>
      </c>
      <c r="H158" s="47" t="s">
        <v>490</v>
      </c>
      <c r="I158" s="65" t="s">
        <v>27</v>
      </c>
      <c r="J158" s="92">
        <v>41.8</v>
      </c>
      <c r="K158" s="40"/>
      <c r="L158" s="24">
        <f t="shared" si="4"/>
        <v>0</v>
      </c>
      <c r="M158" s="25" t="str">
        <f t="shared" si="5"/>
        <v>OK</v>
      </c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4"/>
      <c r="AH158" s="75"/>
      <c r="AI158" s="75"/>
      <c r="AJ158" s="75"/>
      <c r="AK158" s="75"/>
    </row>
    <row r="159" spans="1:37" ht="39.950000000000003" customHeight="1" x14ac:dyDescent="0.25">
      <c r="A159" s="109">
        <v>18</v>
      </c>
      <c r="B159" s="109" t="s">
        <v>529</v>
      </c>
      <c r="C159" s="51">
        <v>156</v>
      </c>
      <c r="D159" s="52" t="s">
        <v>318</v>
      </c>
      <c r="E159" s="51" t="s">
        <v>54</v>
      </c>
      <c r="F159" s="51" t="s">
        <v>538</v>
      </c>
      <c r="G159" s="53" t="s">
        <v>319</v>
      </c>
      <c r="H159" s="51" t="s">
        <v>28</v>
      </c>
      <c r="I159" s="54" t="s">
        <v>27</v>
      </c>
      <c r="J159" s="89">
        <v>3.1</v>
      </c>
      <c r="K159" s="35">
        <v>30</v>
      </c>
      <c r="L159" s="24">
        <f t="shared" si="4"/>
        <v>30</v>
      </c>
      <c r="M159" s="25" t="str">
        <f t="shared" si="5"/>
        <v>OK</v>
      </c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5"/>
      <c r="AI159" s="75"/>
      <c r="AJ159" s="75"/>
      <c r="AK159" s="75"/>
    </row>
    <row r="160" spans="1:37" ht="39.950000000000003" customHeight="1" x14ac:dyDescent="0.25">
      <c r="A160" s="110"/>
      <c r="B160" s="110"/>
      <c r="C160" s="51">
        <v>157</v>
      </c>
      <c r="D160" s="52" t="s">
        <v>318</v>
      </c>
      <c r="E160" s="51" t="s">
        <v>213</v>
      </c>
      <c r="F160" s="51" t="s">
        <v>416</v>
      </c>
      <c r="G160" s="63" t="s">
        <v>214</v>
      </c>
      <c r="H160" s="51" t="s">
        <v>25</v>
      </c>
      <c r="I160" s="54" t="s">
        <v>27</v>
      </c>
      <c r="J160" s="89">
        <v>22.63</v>
      </c>
      <c r="K160" s="35">
        <v>10</v>
      </c>
      <c r="L160" s="24">
        <f t="shared" si="4"/>
        <v>5</v>
      </c>
      <c r="M160" s="25" t="str">
        <f t="shared" si="5"/>
        <v>OK</v>
      </c>
      <c r="N160" s="74"/>
      <c r="O160" s="74"/>
      <c r="P160" s="74">
        <v>5</v>
      </c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5"/>
      <c r="AI160" s="75"/>
      <c r="AJ160" s="75"/>
      <c r="AK160" s="75"/>
    </row>
    <row r="161" spans="1:37" ht="39.950000000000003" customHeight="1" x14ac:dyDescent="0.25">
      <c r="A161" s="110"/>
      <c r="B161" s="110"/>
      <c r="C161" s="51">
        <v>158</v>
      </c>
      <c r="D161" s="52" t="s">
        <v>318</v>
      </c>
      <c r="E161" s="51" t="s">
        <v>539</v>
      </c>
      <c r="F161" s="51" t="s">
        <v>416</v>
      </c>
      <c r="G161" s="63" t="s">
        <v>540</v>
      </c>
      <c r="H161" s="51" t="s">
        <v>490</v>
      </c>
      <c r="I161" s="54" t="s">
        <v>27</v>
      </c>
      <c r="J161" s="89">
        <v>37.479999999999997</v>
      </c>
      <c r="K161" s="35"/>
      <c r="L161" s="24">
        <f t="shared" si="4"/>
        <v>0</v>
      </c>
      <c r="M161" s="25" t="str">
        <f t="shared" si="5"/>
        <v>OK</v>
      </c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5"/>
      <c r="AI161" s="75"/>
      <c r="AJ161" s="75"/>
      <c r="AK161" s="75"/>
    </row>
    <row r="162" spans="1:37" ht="39.950000000000003" customHeight="1" x14ac:dyDescent="0.25">
      <c r="A162" s="110"/>
      <c r="B162" s="110"/>
      <c r="C162" s="51">
        <v>159</v>
      </c>
      <c r="D162" s="52" t="s">
        <v>318</v>
      </c>
      <c r="E162" s="51" t="s">
        <v>89</v>
      </c>
      <c r="F162" s="51" t="s">
        <v>412</v>
      </c>
      <c r="G162" s="53" t="s">
        <v>541</v>
      </c>
      <c r="H162" s="51" t="s">
        <v>25</v>
      </c>
      <c r="I162" s="54" t="s">
        <v>27</v>
      </c>
      <c r="J162" s="89">
        <v>2.4300000000000002</v>
      </c>
      <c r="K162" s="35">
        <v>36</v>
      </c>
      <c r="L162" s="24">
        <f t="shared" si="4"/>
        <v>36</v>
      </c>
      <c r="M162" s="25" t="str">
        <f t="shared" si="5"/>
        <v>OK</v>
      </c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  <c r="AH162" s="75"/>
      <c r="AI162" s="75"/>
      <c r="AJ162" s="75"/>
      <c r="AK162" s="75"/>
    </row>
    <row r="163" spans="1:37" ht="39.950000000000003" customHeight="1" x14ac:dyDescent="0.25">
      <c r="A163" s="110"/>
      <c r="B163" s="110"/>
      <c r="C163" s="51">
        <v>160</v>
      </c>
      <c r="D163" s="52" t="s">
        <v>318</v>
      </c>
      <c r="E163" s="51" t="s">
        <v>90</v>
      </c>
      <c r="F163" s="51" t="s">
        <v>412</v>
      </c>
      <c r="G163" s="53" t="s">
        <v>542</v>
      </c>
      <c r="H163" s="51" t="s">
        <v>25</v>
      </c>
      <c r="I163" s="54" t="s">
        <v>27</v>
      </c>
      <c r="J163" s="89">
        <v>2.4300000000000002</v>
      </c>
      <c r="K163" s="35">
        <v>36</v>
      </c>
      <c r="L163" s="24">
        <f t="shared" si="4"/>
        <v>36</v>
      </c>
      <c r="M163" s="25" t="str">
        <f t="shared" si="5"/>
        <v>OK</v>
      </c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5"/>
      <c r="AI163" s="75"/>
      <c r="AJ163" s="75"/>
      <c r="AK163" s="75"/>
    </row>
    <row r="164" spans="1:37" ht="39.950000000000003" customHeight="1" x14ac:dyDescent="0.25">
      <c r="A164" s="110"/>
      <c r="B164" s="110"/>
      <c r="C164" s="51">
        <v>161</v>
      </c>
      <c r="D164" s="52" t="s">
        <v>318</v>
      </c>
      <c r="E164" s="51" t="s">
        <v>91</v>
      </c>
      <c r="F164" s="51" t="s">
        <v>412</v>
      </c>
      <c r="G164" s="53" t="s">
        <v>543</v>
      </c>
      <c r="H164" s="51" t="s">
        <v>25</v>
      </c>
      <c r="I164" s="54" t="s">
        <v>27</v>
      </c>
      <c r="J164" s="89">
        <v>2.4300000000000002</v>
      </c>
      <c r="K164" s="35">
        <v>36</v>
      </c>
      <c r="L164" s="24">
        <f t="shared" si="4"/>
        <v>36</v>
      </c>
      <c r="M164" s="25" t="str">
        <f t="shared" si="5"/>
        <v>OK</v>
      </c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5"/>
      <c r="AI164" s="75"/>
      <c r="AJ164" s="75"/>
      <c r="AK164" s="75"/>
    </row>
    <row r="165" spans="1:37" ht="39.950000000000003" customHeight="1" x14ac:dyDescent="0.25">
      <c r="A165" s="110"/>
      <c r="B165" s="110"/>
      <c r="C165" s="51">
        <v>162</v>
      </c>
      <c r="D165" s="52" t="s">
        <v>318</v>
      </c>
      <c r="E165" s="51" t="s">
        <v>92</v>
      </c>
      <c r="F165" s="51" t="s">
        <v>412</v>
      </c>
      <c r="G165" s="53" t="s">
        <v>544</v>
      </c>
      <c r="H165" s="51" t="s">
        <v>25</v>
      </c>
      <c r="I165" s="54" t="s">
        <v>27</v>
      </c>
      <c r="J165" s="89">
        <v>2.4300000000000002</v>
      </c>
      <c r="K165" s="35">
        <v>36</v>
      </c>
      <c r="L165" s="24">
        <f t="shared" si="4"/>
        <v>36</v>
      </c>
      <c r="M165" s="25" t="str">
        <f t="shared" si="5"/>
        <v>OK</v>
      </c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5"/>
      <c r="AI165" s="75"/>
      <c r="AJ165" s="75"/>
      <c r="AK165" s="75"/>
    </row>
    <row r="166" spans="1:37" ht="39.950000000000003" customHeight="1" x14ac:dyDescent="0.25">
      <c r="A166" s="110"/>
      <c r="B166" s="110"/>
      <c r="C166" s="51">
        <v>163</v>
      </c>
      <c r="D166" s="52" t="s">
        <v>318</v>
      </c>
      <c r="E166" s="51" t="s">
        <v>55</v>
      </c>
      <c r="F166" s="51" t="s">
        <v>545</v>
      </c>
      <c r="G166" s="53" t="s">
        <v>56</v>
      </c>
      <c r="H166" s="51" t="s">
        <v>25</v>
      </c>
      <c r="I166" s="54" t="s">
        <v>27</v>
      </c>
      <c r="J166" s="89">
        <v>6.17</v>
      </c>
      <c r="K166" s="35">
        <v>10</v>
      </c>
      <c r="L166" s="24">
        <f t="shared" si="4"/>
        <v>10</v>
      </c>
      <c r="M166" s="25" t="str">
        <f t="shared" si="5"/>
        <v>OK</v>
      </c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  <c r="AF166" s="74"/>
      <c r="AG166" s="74"/>
      <c r="AH166" s="75"/>
      <c r="AI166" s="75"/>
      <c r="AJ166" s="75"/>
      <c r="AK166" s="75"/>
    </row>
    <row r="167" spans="1:37" ht="39.950000000000003" customHeight="1" x14ac:dyDescent="0.25">
      <c r="A167" s="110"/>
      <c r="B167" s="110"/>
      <c r="C167" s="51">
        <v>164</v>
      </c>
      <c r="D167" s="52" t="s">
        <v>318</v>
      </c>
      <c r="E167" s="51" t="s">
        <v>57</v>
      </c>
      <c r="F167" s="51" t="s">
        <v>418</v>
      </c>
      <c r="G167" s="53" t="s">
        <v>58</v>
      </c>
      <c r="H167" s="51" t="s">
        <v>25</v>
      </c>
      <c r="I167" s="54" t="s">
        <v>27</v>
      </c>
      <c r="J167" s="89">
        <v>7.65</v>
      </c>
      <c r="K167" s="35">
        <v>20</v>
      </c>
      <c r="L167" s="24">
        <f t="shared" si="4"/>
        <v>20</v>
      </c>
      <c r="M167" s="25" t="str">
        <f t="shared" si="5"/>
        <v>OK</v>
      </c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5"/>
      <c r="AI167" s="75"/>
      <c r="AJ167" s="75"/>
      <c r="AK167" s="75"/>
    </row>
    <row r="168" spans="1:37" ht="39.950000000000003" customHeight="1" x14ac:dyDescent="0.25">
      <c r="A168" s="110"/>
      <c r="B168" s="110"/>
      <c r="C168" s="51">
        <v>165</v>
      </c>
      <c r="D168" s="52" t="s">
        <v>318</v>
      </c>
      <c r="E168" s="51" t="s">
        <v>267</v>
      </c>
      <c r="F168" s="51" t="s">
        <v>545</v>
      </c>
      <c r="G168" s="53" t="s">
        <v>377</v>
      </c>
      <c r="H168" s="51" t="s">
        <v>25</v>
      </c>
      <c r="I168" s="54" t="s">
        <v>27</v>
      </c>
      <c r="J168" s="89">
        <v>0.68</v>
      </c>
      <c r="K168" s="35">
        <v>30</v>
      </c>
      <c r="L168" s="24">
        <f t="shared" si="4"/>
        <v>30</v>
      </c>
      <c r="M168" s="25" t="str">
        <f t="shared" si="5"/>
        <v>OK</v>
      </c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  <c r="AC168" s="74"/>
      <c r="AD168" s="74"/>
      <c r="AE168" s="74"/>
      <c r="AF168" s="74"/>
      <c r="AG168" s="74"/>
      <c r="AH168" s="75"/>
      <c r="AI168" s="75"/>
      <c r="AJ168" s="75"/>
      <c r="AK168" s="75"/>
    </row>
    <row r="169" spans="1:37" ht="39.950000000000003" customHeight="1" x14ac:dyDescent="0.25">
      <c r="A169" s="110"/>
      <c r="B169" s="110"/>
      <c r="C169" s="51">
        <v>166</v>
      </c>
      <c r="D169" s="52" t="s">
        <v>318</v>
      </c>
      <c r="E169" s="51" t="s">
        <v>266</v>
      </c>
      <c r="F169" s="51" t="s">
        <v>545</v>
      </c>
      <c r="G169" s="53" t="s">
        <v>376</v>
      </c>
      <c r="H169" s="51" t="s">
        <v>25</v>
      </c>
      <c r="I169" s="54" t="s">
        <v>27</v>
      </c>
      <c r="J169" s="89">
        <v>1.08</v>
      </c>
      <c r="K169" s="35">
        <v>30</v>
      </c>
      <c r="L169" s="24">
        <f t="shared" si="4"/>
        <v>30</v>
      </c>
      <c r="M169" s="25" t="str">
        <f t="shared" si="5"/>
        <v>OK</v>
      </c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  <c r="AC169" s="74"/>
      <c r="AD169" s="74"/>
      <c r="AE169" s="74"/>
      <c r="AF169" s="74"/>
      <c r="AG169" s="74"/>
      <c r="AH169" s="75"/>
      <c r="AI169" s="75"/>
      <c r="AJ169" s="75"/>
      <c r="AK169" s="75"/>
    </row>
    <row r="170" spans="1:37" ht="39.950000000000003" customHeight="1" x14ac:dyDescent="0.25">
      <c r="A170" s="111"/>
      <c r="B170" s="111"/>
      <c r="C170" s="51">
        <v>167</v>
      </c>
      <c r="D170" s="52" t="s">
        <v>318</v>
      </c>
      <c r="E170" s="51" t="s">
        <v>268</v>
      </c>
      <c r="F170" s="51" t="s">
        <v>545</v>
      </c>
      <c r="G170" s="53" t="s">
        <v>378</v>
      </c>
      <c r="H170" s="51" t="s">
        <v>25</v>
      </c>
      <c r="I170" s="54" t="s">
        <v>27</v>
      </c>
      <c r="J170" s="89">
        <v>2.1800000000000002</v>
      </c>
      <c r="K170" s="35">
        <v>10</v>
      </c>
      <c r="L170" s="24">
        <f t="shared" si="4"/>
        <v>10</v>
      </c>
      <c r="M170" s="25" t="str">
        <f t="shared" si="5"/>
        <v>OK</v>
      </c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5"/>
      <c r="AI170" s="75"/>
      <c r="AJ170" s="75"/>
      <c r="AK170" s="75"/>
    </row>
    <row r="171" spans="1:37" ht="39.950000000000003" customHeight="1" x14ac:dyDescent="0.25">
      <c r="A171" s="129">
        <v>19</v>
      </c>
      <c r="B171" s="120" t="s">
        <v>410</v>
      </c>
      <c r="C171" s="47">
        <v>168</v>
      </c>
      <c r="D171" s="48" t="s">
        <v>339</v>
      </c>
      <c r="E171" s="47" t="s">
        <v>139</v>
      </c>
      <c r="F171" s="47" t="s">
        <v>546</v>
      </c>
      <c r="G171" s="67" t="s">
        <v>547</v>
      </c>
      <c r="H171" s="47" t="s">
        <v>140</v>
      </c>
      <c r="I171" s="47" t="s">
        <v>138</v>
      </c>
      <c r="J171" s="92">
        <v>97.07</v>
      </c>
      <c r="K171" s="35">
        <v>5</v>
      </c>
      <c r="L171" s="24">
        <f t="shared" si="4"/>
        <v>5</v>
      </c>
      <c r="M171" s="25" t="str">
        <f t="shared" si="5"/>
        <v>OK</v>
      </c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5"/>
      <c r="AI171" s="75"/>
      <c r="AJ171" s="75"/>
      <c r="AK171" s="75"/>
    </row>
    <row r="172" spans="1:37" ht="39.950000000000003" customHeight="1" x14ac:dyDescent="0.25">
      <c r="A172" s="129"/>
      <c r="B172" s="121"/>
      <c r="C172" s="47">
        <v>169</v>
      </c>
      <c r="D172" s="48" t="s">
        <v>318</v>
      </c>
      <c r="E172" s="47" t="s">
        <v>137</v>
      </c>
      <c r="F172" s="47" t="s">
        <v>457</v>
      </c>
      <c r="G172" s="49" t="s">
        <v>548</v>
      </c>
      <c r="H172" s="47" t="s">
        <v>25</v>
      </c>
      <c r="I172" s="50" t="s">
        <v>27</v>
      </c>
      <c r="J172" s="92">
        <v>0.3</v>
      </c>
      <c r="K172" s="35">
        <v>3000</v>
      </c>
      <c r="L172" s="24">
        <f t="shared" si="4"/>
        <v>3000</v>
      </c>
      <c r="M172" s="25" t="str">
        <f t="shared" si="5"/>
        <v>OK</v>
      </c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4"/>
      <c r="AH172" s="75"/>
      <c r="AI172" s="75"/>
      <c r="AJ172" s="75"/>
      <c r="AK172" s="75"/>
    </row>
    <row r="173" spans="1:37" ht="39.950000000000003" customHeight="1" x14ac:dyDescent="0.25">
      <c r="A173" s="129"/>
      <c r="B173" s="121"/>
      <c r="C173" s="47">
        <v>170</v>
      </c>
      <c r="D173" s="48" t="s">
        <v>381</v>
      </c>
      <c r="E173" s="47" t="s">
        <v>305</v>
      </c>
      <c r="F173" s="47" t="s">
        <v>549</v>
      </c>
      <c r="G173" s="49" t="s">
        <v>550</v>
      </c>
      <c r="H173" s="47" t="s">
        <v>25</v>
      </c>
      <c r="I173" s="50" t="s">
        <v>61</v>
      </c>
      <c r="J173" s="88">
        <v>8.39</v>
      </c>
      <c r="K173" s="35"/>
      <c r="L173" s="24">
        <f t="shared" si="4"/>
        <v>0</v>
      </c>
      <c r="M173" s="25" t="str">
        <f t="shared" si="5"/>
        <v>OK</v>
      </c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5"/>
      <c r="AI173" s="75"/>
      <c r="AJ173" s="75"/>
      <c r="AK173" s="75"/>
    </row>
    <row r="174" spans="1:37" ht="39.950000000000003" customHeight="1" x14ac:dyDescent="0.25">
      <c r="A174" s="129"/>
      <c r="B174" s="121"/>
      <c r="C174" s="47">
        <v>171</v>
      </c>
      <c r="D174" s="48" t="s">
        <v>318</v>
      </c>
      <c r="E174" s="47" t="s">
        <v>194</v>
      </c>
      <c r="F174" s="47" t="s">
        <v>416</v>
      </c>
      <c r="G174" s="49" t="s">
        <v>195</v>
      </c>
      <c r="H174" s="47" t="s">
        <v>25</v>
      </c>
      <c r="I174" s="50" t="s">
        <v>27</v>
      </c>
      <c r="J174" s="88">
        <v>6.88</v>
      </c>
      <c r="K174" s="35">
        <v>5</v>
      </c>
      <c r="L174" s="24">
        <f t="shared" si="4"/>
        <v>0</v>
      </c>
      <c r="M174" s="25" t="str">
        <f t="shared" si="5"/>
        <v>OK</v>
      </c>
      <c r="N174" s="74"/>
      <c r="O174" s="74"/>
      <c r="P174" s="74">
        <v>5</v>
      </c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74"/>
      <c r="AH174" s="75"/>
      <c r="AI174" s="75"/>
      <c r="AJ174" s="75"/>
      <c r="AK174" s="75"/>
    </row>
    <row r="175" spans="1:37" ht="39.950000000000003" customHeight="1" x14ac:dyDescent="0.25">
      <c r="A175" s="129"/>
      <c r="B175" s="121"/>
      <c r="C175" s="47">
        <v>172</v>
      </c>
      <c r="D175" s="48" t="s">
        <v>318</v>
      </c>
      <c r="E175" s="47" t="s">
        <v>192</v>
      </c>
      <c r="F175" s="47" t="s">
        <v>416</v>
      </c>
      <c r="G175" s="49" t="s">
        <v>193</v>
      </c>
      <c r="H175" s="47" t="s">
        <v>25</v>
      </c>
      <c r="I175" s="50" t="s">
        <v>27</v>
      </c>
      <c r="J175" s="92">
        <v>22.9</v>
      </c>
      <c r="K175" s="35">
        <v>3</v>
      </c>
      <c r="L175" s="24">
        <f t="shared" si="4"/>
        <v>0</v>
      </c>
      <c r="M175" s="25" t="str">
        <f t="shared" si="5"/>
        <v>OK</v>
      </c>
      <c r="N175" s="74"/>
      <c r="O175" s="74"/>
      <c r="P175" s="74">
        <v>3</v>
      </c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5"/>
      <c r="AI175" s="75"/>
      <c r="AJ175" s="75"/>
      <c r="AK175" s="75"/>
    </row>
    <row r="176" spans="1:37" ht="39.950000000000003" customHeight="1" x14ac:dyDescent="0.25">
      <c r="A176" s="129"/>
      <c r="B176" s="121"/>
      <c r="C176" s="47">
        <v>173</v>
      </c>
      <c r="D176" s="48" t="s">
        <v>317</v>
      </c>
      <c r="E176" s="47" t="s">
        <v>269</v>
      </c>
      <c r="F176" s="47" t="s">
        <v>445</v>
      </c>
      <c r="G176" s="49" t="s">
        <v>399</v>
      </c>
      <c r="H176" s="47" t="s">
        <v>25</v>
      </c>
      <c r="I176" s="50" t="s">
        <v>27</v>
      </c>
      <c r="J176" s="92">
        <v>2.06</v>
      </c>
      <c r="K176" s="35"/>
      <c r="L176" s="24">
        <f t="shared" si="4"/>
        <v>0</v>
      </c>
      <c r="M176" s="25" t="str">
        <f t="shared" si="5"/>
        <v>OK</v>
      </c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  <c r="AG176" s="74"/>
      <c r="AH176" s="75"/>
      <c r="AI176" s="75"/>
      <c r="AJ176" s="75"/>
      <c r="AK176" s="75"/>
    </row>
    <row r="177" spans="1:37" ht="39.950000000000003" customHeight="1" x14ac:dyDescent="0.25">
      <c r="A177" s="129"/>
      <c r="B177" s="121"/>
      <c r="C177" s="47">
        <v>174</v>
      </c>
      <c r="D177" s="48" t="s">
        <v>318</v>
      </c>
      <c r="E177" s="85" t="s">
        <v>270</v>
      </c>
      <c r="F177" s="85" t="s">
        <v>412</v>
      </c>
      <c r="G177" s="49" t="s">
        <v>271</v>
      </c>
      <c r="H177" s="47" t="s">
        <v>25</v>
      </c>
      <c r="I177" s="50" t="s">
        <v>27</v>
      </c>
      <c r="J177" s="88">
        <v>5.9</v>
      </c>
      <c r="K177" s="35">
        <v>100</v>
      </c>
      <c r="L177" s="24">
        <f t="shared" si="4"/>
        <v>90</v>
      </c>
      <c r="M177" s="25" t="str">
        <f t="shared" si="5"/>
        <v>OK</v>
      </c>
      <c r="N177" s="74"/>
      <c r="O177" s="74"/>
      <c r="P177" s="74">
        <v>10</v>
      </c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5"/>
      <c r="AI177" s="75"/>
      <c r="AJ177" s="75"/>
      <c r="AK177" s="75"/>
    </row>
    <row r="178" spans="1:37" ht="39.950000000000003" customHeight="1" x14ac:dyDescent="0.25">
      <c r="A178" s="129"/>
      <c r="B178" s="121"/>
      <c r="C178" s="47">
        <v>175</v>
      </c>
      <c r="D178" s="48" t="s">
        <v>318</v>
      </c>
      <c r="E178" s="85" t="s">
        <v>264</v>
      </c>
      <c r="F178" s="85" t="s">
        <v>414</v>
      </c>
      <c r="G178" s="49" t="s">
        <v>265</v>
      </c>
      <c r="H178" s="47" t="s">
        <v>32</v>
      </c>
      <c r="I178" s="47" t="s">
        <v>27</v>
      </c>
      <c r="J178" s="88">
        <v>3.99</v>
      </c>
      <c r="K178" s="35">
        <v>5</v>
      </c>
      <c r="L178" s="24">
        <f t="shared" si="4"/>
        <v>5</v>
      </c>
      <c r="M178" s="25" t="str">
        <f t="shared" si="5"/>
        <v>OK</v>
      </c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  <c r="AC178" s="74"/>
      <c r="AD178" s="74"/>
      <c r="AE178" s="74"/>
      <c r="AF178" s="74"/>
      <c r="AG178" s="74"/>
      <c r="AH178" s="75"/>
      <c r="AI178" s="75"/>
      <c r="AJ178" s="75"/>
      <c r="AK178" s="75"/>
    </row>
    <row r="179" spans="1:37" ht="39.950000000000003" customHeight="1" x14ac:dyDescent="0.25">
      <c r="A179" s="129"/>
      <c r="B179" s="121"/>
      <c r="C179" s="47">
        <v>176</v>
      </c>
      <c r="D179" s="48" t="s">
        <v>380</v>
      </c>
      <c r="E179" s="85" t="s">
        <v>279</v>
      </c>
      <c r="F179" s="85" t="s">
        <v>478</v>
      </c>
      <c r="G179" s="49" t="s">
        <v>400</v>
      </c>
      <c r="H179" s="47" t="s">
        <v>25</v>
      </c>
      <c r="I179" s="50" t="s">
        <v>280</v>
      </c>
      <c r="J179" s="88">
        <v>0.68</v>
      </c>
      <c r="K179" s="35">
        <v>10</v>
      </c>
      <c r="L179" s="24">
        <f t="shared" si="4"/>
        <v>0</v>
      </c>
      <c r="M179" s="25" t="str">
        <f t="shared" si="5"/>
        <v>OK</v>
      </c>
      <c r="N179" s="74"/>
      <c r="O179" s="74">
        <v>10</v>
      </c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5"/>
      <c r="AI179" s="75"/>
      <c r="AJ179" s="75"/>
      <c r="AK179" s="75"/>
    </row>
    <row r="180" spans="1:37" ht="39.950000000000003" customHeight="1" x14ac:dyDescent="0.25">
      <c r="A180" s="129"/>
      <c r="B180" s="121"/>
      <c r="C180" s="47">
        <v>177</v>
      </c>
      <c r="D180" s="48" t="s">
        <v>380</v>
      </c>
      <c r="E180" s="85" t="s">
        <v>281</v>
      </c>
      <c r="F180" s="85" t="s">
        <v>478</v>
      </c>
      <c r="G180" s="49" t="s">
        <v>401</v>
      </c>
      <c r="H180" s="47" t="s">
        <v>25</v>
      </c>
      <c r="I180" s="50" t="s">
        <v>280</v>
      </c>
      <c r="J180" s="88">
        <v>0.68</v>
      </c>
      <c r="K180" s="40">
        <v>10</v>
      </c>
      <c r="L180" s="24">
        <f t="shared" si="4"/>
        <v>0</v>
      </c>
      <c r="M180" s="25" t="str">
        <f t="shared" si="5"/>
        <v>OK</v>
      </c>
      <c r="N180" s="74"/>
      <c r="O180" s="74">
        <v>10</v>
      </c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  <c r="AH180" s="75"/>
      <c r="AI180" s="75"/>
      <c r="AJ180" s="75"/>
      <c r="AK180" s="75"/>
    </row>
    <row r="181" spans="1:37" ht="39.950000000000003" customHeight="1" x14ac:dyDescent="0.25">
      <c r="A181" s="129"/>
      <c r="B181" s="121"/>
      <c r="C181" s="47">
        <v>178</v>
      </c>
      <c r="D181" s="48" t="s">
        <v>380</v>
      </c>
      <c r="E181" s="85" t="s">
        <v>282</v>
      </c>
      <c r="F181" s="85" t="s">
        <v>478</v>
      </c>
      <c r="G181" s="49" t="s">
        <v>402</v>
      </c>
      <c r="H181" s="47" t="s">
        <v>25</v>
      </c>
      <c r="I181" s="50" t="s">
        <v>280</v>
      </c>
      <c r="J181" s="88">
        <v>0.68</v>
      </c>
      <c r="K181" s="40">
        <v>10</v>
      </c>
      <c r="L181" s="24">
        <f t="shared" si="4"/>
        <v>0</v>
      </c>
      <c r="M181" s="25" t="str">
        <f t="shared" si="5"/>
        <v>OK</v>
      </c>
      <c r="N181" s="74"/>
      <c r="O181" s="74">
        <v>10</v>
      </c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5"/>
      <c r="AI181" s="75"/>
      <c r="AJ181" s="75"/>
      <c r="AK181" s="75"/>
    </row>
    <row r="182" spans="1:37" ht="39.950000000000003" customHeight="1" x14ac:dyDescent="0.25">
      <c r="A182" s="129"/>
      <c r="B182" s="121"/>
      <c r="C182" s="47">
        <v>179</v>
      </c>
      <c r="D182" s="48" t="s">
        <v>380</v>
      </c>
      <c r="E182" s="85" t="s">
        <v>283</v>
      </c>
      <c r="F182" s="85" t="s">
        <v>478</v>
      </c>
      <c r="G182" s="49" t="s">
        <v>403</v>
      </c>
      <c r="H182" s="47" t="s">
        <v>25</v>
      </c>
      <c r="I182" s="50" t="s">
        <v>280</v>
      </c>
      <c r="J182" s="88">
        <v>0.68</v>
      </c>
      <c r="K182" s="35">
        <v>10</v>
      </c>
      <c r="L182" s="24">
        <f t="shared" si="4"/>
        <v>0</v>
      </c>
      <c r="M182" s="25" t="str">
        <f t="shared" si="5"/>
        <v>OK</v>
      </c>
      <c r="N182" s="74"/>
      <c r="O182" s="74">
        <v>10</v>
      </c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5"/>
      <c r="AI182" s="75"/>
      <c r="AJ182" s="75"/>
      <c r="AK182" s="75"/>
    </row>
    <row r="183" spans="1:37" ht="39.950000000000003" customHeight="1" x14ac:dyDescent="0.25">
      <c r="A183" s="129"/>
      <c r="B183" s="121"/>
      <c r="C183" s="47">
        <v>180</v>
      </c>
      <c r="D183" s="48" t="s">
        <v>380</v>
      </c>
      <c r="E183" s="47" t="s">
        <v>284</v>
      </c>
      <c r="F183" s="47" t="s">
        <v>478</v>
      </c>
      <c r="G183" s="49" t="s">
        <v>404</v>
      </c>
      <c r="H183" s="47" t="s">
        <v>25</v>
      </c>
      <c r="I183" s="50" t="s">
        <v>280</v>
      </c>
      <c r="J183" s="88">
        <v>0.68</v>
      </c>
      <c r="K183" s="35">
        <v>10</v>
      </c>
      <c r="L183" s="24">
        <f t="shared" si="4"/>
        <v>0</v>
      </c>
      <c r="M183" s="25" t="str">
        <f t="shared" si="5"/>
        <v>OK</v>
      </c>
      <c r="N183" s="74"/>
      <c r="O183" s="74">
        <v>10</v>
      </c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5"/>
      <c r="AI183" s="75"/>
      <c r="AJ183" s="75"/>
      <c r="AK183" s="75"/>
    </row>
    <row r="184" spans="1:37" ht="39.950000000000003" customHeight="1" x14ac:dyDescent="0.25">
      <c r="A184" s="129"/>
      <c r="B184" s="121"/>
      <c r="C184" s="47">
        <v>181</v>
      </c>
      <c r="D184" s="48" t="s">
        <v>380</v>
      </c>
      <c r="E184" s="47" t="s">
        <v>285</v>
      </c>
      <c r="F184" s="47" t="s">
        <v>478</v>
      </c>
      <c r="G184" s="49" t="s">
        <v>405</v>
      </c>
      <c r="H184" s="47" t="s">
        <v>25</v>
      </c>
      <c r="I184" s="50" t="s">
        <v>280</v>
      </c>
      <c r="J184" s="88">
        <v>0.68</v>
      </c>
      <c r="K184" s="35">
        <v>10</v>
      </c>
      <c r="L184" s="24">
        <f t="shared" si="4"/>
        <v>0</v>
      </c>
      <c r="M184" s="25" t="str">
        <f t="shared" si="5"/>
        <v>OK</v>
      </c>
      <c r="N184" s="74"/>
      <c r="O184" s="74">
        <v>10</v>
      </c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4"/>
      <c r="AG184" s="74"/>
      <c r="AH184" s="75"/>
      <c r="AI184" s="75"/>
      <c r="AJ184" s="75"/>
      <c r="AK184" s="75"/>
    </row>
    <row r="185" spans="1:37" ht="39.950000000000003" customHeight="1" x14ac:dyDescent="0.25">
      <c r="A185" s="129"/>
      <c r="B185" s="121"/>
      <c r="C185" s="47">
        <v>182</v>
      </c>
      <c r="D185" s="48" t="s">
        <v>318</v>
      </c>
      <c r="E185" s="61" t="s">
        <v>260</v>
      </c>
      <c r="F185" s="61" t="s">
        <v>551</v>
      </c>
      <c r="G185" s="49" t="s">
        <v>261</v>
      </c>
      <c r="H185" s="47" t="s">
        <v>32</v>
      </c>
      <c r="I185" s="50" t="s">
        <v>27</v>
      </c>
      <c r="J185" s="88">
        <v>2.13</v>
      </c>
      <c r="K185" s="35">
        <v>5</v>
      </c>
      <c r="L185" s="24">
        <f t="shared" si="4"/>
        <v>5</v>
      </c>
      <c r="M185" s="25" t="str">
        <f t="shared" si="5"/>
        <v>OK</v>
      </c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5"/>
      <c r="AI185" s="75"/>
      <c r="AJ185" s="75"/>
      <c r="AK185" s="75"/>
    </row>
    <row r="186" spans="1:37" ht="39.950000000000003" customHeight="1" x14ac:dyDescent="0.25">
      <c r="A186" s="129"/>
      <c r="B186" s="121"/>
      <c r="C186" s="47">
        <v>183</v>
      </c>
      <c r="D186" s="48" t="s">
        <v>318</v>
      </c>
      <c r="E186" s="61" t="s">
        <v>262</v>
      </c>
      <c r="F186" s="61" t="s">
        <v>551</v>
      </c>
      <c r="G186" s="49" t="s">
        <v>263</v>
      </c>
      <c r="H186" s="47" t="s">
        <v>32</v>
      </c>
      <c r="I186" s="50" t="s">
        <v>27</v>
      </c>
      <c r="J186" s="88">
        <v>2.13</v>
      </c>
      <c r="K186" s="35"/>
      <c r="L186" s="24">
        <f t="shared" si="4"/>
        <v>0</v>
      </c>
      <c r="M186" s="25" t="str">
        <f t="shared" si="5"/>
        <v>OK</v>
      </c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5"/>
      <c r="AI186" s="75"/>
      <c r="AJ186" s="75"/>
      <c r="AK186" s="75"/>
    </row>
    <row r="187" spans="1:37" ht="39.950000000000003" customHeight="1" x14ac:dyDescent="0.25">
      <c r="A187" s="129"/>
      <c r="B187" s="121"/>
      <c r="C187" s="47">
        <v>184</v>
      </c>
      <c r="D187" s="48" t="s">
        <v>380</v>
      </c>
      <c r="E187" s="47" t="s">
        <v>288</v>
      </c>
      <c r="F187" s="47" t="s">
        <v>445</v>
      </c>
      <c r="G187" s="49" t="s">
        <v>289</v>
      </c>
      <c r="H187" s="47" t="s">
        <v>25</v>
      </c>
      <c r="I187" s="50" t="s">
        <v>280</v>
      </c>
      <c r="J187" s="88">
        <v>3.18</v>
      </c>
      <c r="K187" s="35"/>
      <c r="L187" s="24">
        <f t="shared" si="4"/>
        <v>0</v>
      </c>
      <c r="M187" s="25" t="str">
        <f t="shared" si="5"/>
        <v>OK</v>
      </c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5"/>
      <c r="AI187" s="75"/>
      <c r="AJ187" s="75"/>
      <c r="AK187" s="75"/>
    </row>
    <row r="188" spans="1:37" ht="39.950000000000003" customHeight="1" x14ac:dyDescent="0.25">
      <c r="A188" s="129"/>
      <c r="B188" s="121"/>
      <c r="C188" s="47">
        <v>185</v>
      </c>
      <c r="D188" s="48" t="s">
        <v>380</v>
      </c>
      <c r="E188" s="47" t="s">
        <v>286</v>
      </c>
      <c r="F188" s="47" t="s">
        <v>552</v>
      </c>
      <c r="G188" s="49" t="s">
        <v>287</v>
      </c>
      <c r="H188" s="47" t="s">
        <v>25</v>
      </c>
      <c r="I188" s="50" t="s">
        <v>280</v>
      </c>
      <c r="J188" s="88">
        <v>7.29</v>
      </c>
      <c r="K188" s="35">
        <v>10</v>
      </c>
      <c r="L188" s="24">
        <f t="shared" si="4"/>
        <v>10</v>
      </c>
      <c r="M188" s="25" t="str">
        <f t="shared" si="5"/>
        <v>OK</v>
      </c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  <c r="AG188" s="74"/>
      <c r="AH188" s="75"/>
      <c r="AI188" s="75"/>
      <c r="AJ188" s="75"/>
      <c r="AK188" s="75"/>
    </row>
    <row r="189" spans="1:37" ht="39.950000000000003" customHeight="1" x14ac:dyDescent="0.25">
      <c r="A189" s="129"/>
      <c r="B189" s="121"/>
      <c r="C189" s="47">
        <v>186</v>
      </c>
      <c r="D189" s="48" t="s">
        <v>380</v>
      </c>
      <c r="E189" s="47" t="s">
        <v>290</v>
      </c>
      <c r="F189" s="47" t="s">
        <v>445</v>
      </c>
      <c r="G189" s="49" t="s">
        <v>291</v>
      </c>
      <c r="H189" s="47" t="s">
        <v>25</v>
      </c>
      <c r="I189" s="50" t="s">
        <v>280</v>
      </c>
      <c r="J189" s="88">
        <v>1.54</v>
      </c>
      <c r="K189" s="35"/>
      <c r="L189" s="24">
        <f t="shared" si="4"/>
        <v>0</v>
      </c>
      <c r="M189" s="25" t="str">
        <f t="shared" si="5"/>
        <v>OK</v>
      </c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5"/>
      <c r="AI189" s="75"/>
      <c r="AJ189" s="75"/>
      <c r="AK189" s="75"/>
    </row>
    <row r="190" spans="1:37" ht="39.950000000000003" customHeight="1" x14ac:dyDescent="0.25">
      <c r="A190" s="129"/>
      <c r="B190" s="121"/>
      <c r="C190" s="47">
        <v>187</v>
      </c>
      <c r="D190" s="48" t="s">
        <v>318</v>
      </c>
      <c r="E190" s="47" t="s">
        <v>272</v>
      </c>
      <c r="F190" s="47" t="s">
        <v>414</v>
      </c>
      <c r="G190" s="49" t="s">
        <v>273</v>
      </c>
      <c r="H190" s="47" t="s">
        <v>25</v>
      </c>
      <c r="I190" s="65" t="s">
        <v>27</v>
      </c>
      <c r="J190" s="88">
        <v>1.44</v>
      </c>
      <c r="K190" s="35">
        <v>10</v>
      </c>
      <c r="L190" s="24">
        <f t="shared" si="4"/>
        <v>5</v>
      </c>
      <c r="M190" s="25" t="str">
        <f t="shared" si="5"/>
        <v>OK</v>
      </c>
      <c r="N190" s="74"/>
      <c r="O190" s="74"/>
      <c r="P190" s="74">
        <v>5</v>
      </c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  <c r="AF190" s="74"/>
      <c r="AG190" s="74"/>
      <c r="AH190" s="75"/>
      <c r="AI190" s="75"/>
      <c r="AJ190" s="75"/>
      <c r="AK190" s="75"/>
    </row>
    <row r="191" spans="1:37" ht="39.950000000000003" customHeight="1" x14ac:dyDescent="0.25">
      <c r="A191" s="129"/>
      <c r="B191" s="121"/>
      <c r="C191" s="47">
        <v>188</v>
      </c>
      <c r="D191" s="48" t="s">
        <v>318</v>
      </c>
      <c r="E191" s="47" t="s">
        <v>379</v>
      </c>
      <c r="F191" s="47" t="s">
        <v>545</v>
      </c>
      <c r="G191" s="67" t="s">
        <v>276</v>
      </c>
      <c r="H191" s="66" t="s">
        <v>25</v>
      </c>
      <c r="I191" s="86" t="s">
        <v>27</v>
      </c>
      <c r="J191" s="88">
        <v>0.62</v>
      </c>
      <c r="K191" s="35">
        <v>200</v>
      </c>
      <c r="L191" s="24">
        <f t="shared" si="4"/>
        <v>100</v>
      </c>
      <c r="M191" s="25" t="str">
        <f t="shared" si="5"/>
        <v>OK</v>
      </c>
      <c r="N191" s="74"/>
      <c r="O191" s="74"/>
      <c r="P191" s="74">
        <v>100</v>
      </c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5"/>
      <c r="AI191" s="75"/>
      <c r="AJ191" s="75"/>
      <c r="AK191" s="75"/>
    </row>
    <row r="192" spans="1:37" ht="39.950000000000003" customHeight="1" x14ac:dyDescent="0.25">
      <c r="A192" s="129"/>
      <c r="B192" s="122"/>
      <c r="C192" s="47">
        <v>189</v>
      </c>
      <c r="D192" s="48" t="s">
        <v>318</v>
      </c>
      <c r="E192" s="47" t="s">
        <v>274</v>
      </c>
      <c r="F192" s="47" t="s">
        <v>510</v>
      </c>
      <c r="G192" s="49" t="s">
        <v>275</v>
      </c>
      <c r="H192" s="47" t="s">
        <v>28</v>
      </c>
      <c r="I192" s="65" t="s">
        <v>27</v>
      </c>
      <c r="J192" s="88">
        <v>4.8</v>
      </c>
      <c r="K192" s="35">
        <v>10</v>
      </c>
      <c r="L192" s="24">
        <f t="shared" si="4"/>
        <v>10</v>
      </c>
      <c r="M192" s="25" t="str">
        <f t="shared" si="5"/>
        <v>OK</v>
      </c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5"/>
      <c r="AI192" s="75"/>
      <c r="AJ192" s="75"/>
      <c r="AK192" s="75"/>
    </row>
    <row r="193" spans="1:37" ht="39.950000000000003" customHeight="1" x14ac:dyDescent="0.25">
      <c r="A193" s="109">
        <v>20</v>
      </c>
      <c r="B193" s="112" t="s">
        <v>410</v>
      </c>
      <c r="C193" s="51">
        <v>190</v>
      </c>
      <c r="D193" s="52" t="s">
        <v>317</v>
      </c>
      <c r="E193" s="87" t="s">
        <v>553</v>
      </c>
      <c r="F193" s="51" t="s">
        <v>554</v>
      </c>
      <c r="G193" s="53" t="s">
        <v>555</v>
      </c>
      <c r="H193" s="51" t="s">
        <v>25</v>
      </c>
      <c r="I193" s="80" t="s">
        <v>27</v>
      </c>
      <c r="J193" s="89">
        <v>218.59</v>
      </c>
      <c r="K193" s="35"/>
      <c r="L193" s="24">
        <f t="shared" si="4"/>
        <v>0</v>
      </c>
      <c r="M193" s="25" t="str">
        <f t="shared" si="5"/>
        <v>OK</v>
      </c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5"/>
      <c r="AI193" s="75"/>
      <c r="AJ193" s="75"/>
      <c r="AK193" s="75"/>
    </row>
    <row r="194" spans="1:37" ht="39.950000000000003" customHeight="1" x14ac:dyDescent="0.25">
      <c r="A194" s="110"/>
      <c r="B194" s="113"/>
      <c r="C194" s="51">
        <v>191</v>
      </c>
      <c r="D194" s="52" t="s">
        <v>317</v>
      </c>
      <c r="E194" s="87" t="s">
        <v>294</v>
      </c>
      <c r="F194" s="51" t="s">
        <v>554</v>
      </c>
      <c r="G194" s="53" t="s">
        <v>556</v>
      </c>
      <c r="H194" s="51" t="s">
        <v>25</v>
      </c>
      <c r="I194" s="80" t="s">
        <v>27</v>
      </c>
      <c r="J194" s="89">
        <v>113.42</v>
      </c>
      <c r="K194" s="35"/>
      <c r="L194" s="24">
        <f t="shared" si="4"/>
        <v>0</v>
      </c>
      <c r="M194" s="25" t="str">
        <f t="shared" si="5"/>
        <v>OK</v>
      </c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  <c r="AC194" s="74"/>
      <c r="AD194" s="74"/>
      <c r="AE194" s="74"/>
      <c r="AF194" s="74"/>
      <c r="AG194" s="74"/>
      <c r="AH194" s="75"/>
      <c r="AI194" s="75"/>
      <c r="AJ194" s="75"/>
      <c r="AK194" s="75"/>
    </row>
    <row r="195" spans="1:37" ht="39.950000000000003" customHeight="1" x14ac:dyDescent="0.25">
      <c r="A195" s="110"/>
      <c r="B195" s="113"/>
      <c r="C195" s="51">
        <v>192</v>
      </c>
      <c r="D195" s="52" t="s">
        <v>317</v>
      </c>
      <c r="E195" s="51" t="s">
        <v>296</v>
      </c>
      <c r="F195" s="51" t="s">
        <v>557</v>
      </c>
      <c r="G195" s="53" t="s">
        <v>297</v>
      </c>
      <c r="H195" s="51" t="s">
        <v>25</v>
      </c>
      <c r="I195" s="80" t="s">
        <v>27</v>
      </c>
      <c r="J195" s="89">
        <v>37.700000000000003</v>
      </c>
      <c r="K195" s="35">
        <v>10</v>
      </c>
      <c r="L195" s="24">
        <f t="shared" si="4"/>
        <v>10</v>
      </c>
      <c r="M195" s="25" t="str">
        <f t="shared" si="5"/>
        <v>OK</v>
      </c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5"/>
      <c r="AI195" s="75"/>
      <c r="AJ195" s="75"/>
      <c r="AK195" s="75"/>
    </row>
    <row r="196" spans="1:37" ht="39.950000000000003" customHeight="1" x14ac:dyDescent="0.25">
      <c r="A196" s="110"/>
      <c r="B196" s="113"/>
      <c r="C196" s="51">
        <v>193</v>
      </c>
      <c r="D196" s="52" t="s">
        <v>317</v>
      </c>
      <c r="E196" s="51" t="s">
        <v>294</v>
      </c>
      <c r="F196" s="51" t="s">
        <v>557</v>
      </c>
      <c r="G196" s="53" t="s">
        <v>295</v>
      </c>
      <c r="H196" s="51" t="s">
        <v>25</v>
      </c>
      <c r="I196" s="80" t="s">
        <v>27</v>
      </c>
      <c r="J196" s="89">
        <v>51.03</v>
      </c>
      <c r="K196" s="35">
        <v>8</v>
      </c>
      <c r="L196" s="24">
        <f t="shared" si="4"/>
        <v>8</v>
      </c>
      <c r="M196" s="25" t="str">
        <f t="shared" si="5"/>
        <v>OK</v>
      </c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74"/>
      <c r="AG196" s="74"/>
      <c r="AH196" s="75"/>
      <c r="AI196" s="75"/>
      <c r="AJ196" s="75"/>
      <c r="AK196" s="75"/>
    </row>
    <row r="197" spans="1:37" ht="39.950000000000003" customHeight="1" x14ac:dyDescent="0.25">
      <c r="A197" s="111"/>
      <c r="B197" s="114"/>
      <c r="C197" s="51">
        <v>194</v>
      </c>
      <c r="D197" s="52" t="s">
        <v>317</v>
      </c>
      <c r="E197" s="51" t="s">
        <v>298</v>
      </c>
      <c r="F197" s="51" t="s">
        <v>554</v>
      </c>
      <c r="G197" s="53" t="s">
        <v>558</v>
      </c>
      <c r="H197" s="51" t="s">
        <v>25</v>
      </c>
      <c r="I197" s="54" t="s">
        <v>27</v>
      </c>
      <c r="J197" s="89">
        <v>40.98</v>
      </c>
      <c r="K197" s="35">
        <v>8</v>
      </c>
      <c r="L197" s="24">
        <f t="shared" ref="L197:L210" si="6">K197-(SUM(N197:AG197))</f>
        <v>8</v>
      </c>
      <c r="M197" s="25" t="str">
        <f t="shared" ref="M197:M210" si="7">IF(L197&lt;0,"ATENÇÃO","OK")</f>
        <v>OK</v>
      </c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5"/>
      <c r="AI197" s="75"/>
      <c r="AJ197" s="75"/>
      <c r="AK197" s="75"/>
    </row>
    <row r="198" spans="1:37" ht="39.950000000000003" customHeight="1" x14ac:dyDescent="0.25">
      <c r="A198" s="117">
        <v>21</v>
      </c>
      <c r="B198" s="120" t="s">
        <v>559</v>
      </c>
      <c r="C198" s="47">
        <v>195</v>
      </c>
      <c r="D198" s="48" t="s">
        <v>316</v>
      </c>
      <c r="E198" s="47" t="s">
        <v>164</v>
      </c>
      <c r="F198" s="47" t="s">
        <v>560</v>
      </c>
      <c r="G198" s="49" t="s">
        <v>165</v>
      </c>
      <c r="H198" s="47" t="s">
        <v>28</v>
      </c>
      <c r="I198" s="65" t="s">
        <v>27</v>
      </c>
      <c r="J198" s="88">
        <v>48.5</v>
      </c>
      <c r="K198" s="35"/>
      <c r="L198" s="24">
        <f t="shared" si="6"/>
        <v>0</v>
      </c>
      <c r="M198" s="25" t="str">
        <f t="shared" si="7"/>
        <v>OK</v>
      </c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74"/>
      <c r="AH198" s="75"/>
      <c r="AI198" s="75"/>
      <c r="AJ198" s="75"/>
      <c r="AK198" s="75"/>
    </row>
    <row r="199" spans="1:37" ht="39.950000000000003" customHeight="1" x14ac:dyDescent="0.25">
      <c r="A199" s="118"/>
      <c r="B199" s="121"/>
      <c r="C199" s="47">
        <v>196</v>
      </c>
      <c r="D199" s="48" t="s">
        <v>316</v>
      </c>
      <c r="E199" s="47" t="s">
        <v>166</v>
      </c>
      <c r="F199" s="47" t="s">
        <v>560</v>
      </c>
      <c r="G199" s="49" t="s">
        <v>167</v>
      </c>
      <c r="H199" s="47" t="s">
        <v>28</v>
      </c>
      <c r="I199" s="65" t="s">
        <v>27</v>
      </c>
      <c r="J199" s="88">
        <v>42.2</v>
      </c>
      <c r="K199" s="35"/>
      <c r="L199" s="24">
        <f t="shared" si="6"/>
        <v>0</v>
      </c>
      <c r="M199" s="25" t="str">
        <f t="shared" si="7"/>
        <v>OK</v>
      </c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  <c r="AH199" s="75"/>
      <c r="AI199" s="75"/>
      <c r="AJ199" s="75"/>
      <c r="AK199" s="75"/>
    </row>
    <row r="200" spans="1:37" ht="39.950000000000003" customHeight="1" x14ac:dyDescent="0.25">
      <c r="A200" s="118"/>
      <c r="B200" s="121"/>
      <c r="C200" s="47">
        <v>197</v>
      </c>
      <c r="D200" s="48" t="s">
        <v>316</v>
      </c>
      <c r="E200" s="47" t="s">
        <v>168</v>
      </c>
      <c r="F200" s="47" t="s">
        <v>560</v>
      </c>
      <c r="G200" s="49" t="s">
        <v>561</v>
      </c>
      <c r="H200" s="47" t="s">
        <v>28</v>
      </c>
      <c r="I200" s="65" t="s">
        <v>27</v>
      </c>
      <c r="J200" s="88">
        <v>15.4</v>
      </c>
      <c r="K200" s="35"/>
      <c r="L200" s="24">
        <f t="shared" si="6"/>
        <v>0</v>
      </c>
      <c r="M200" s="25" t="str">
        <f t="shared" si="7"/>
        <v>OK</v>
      </c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74"/>
      <c r="AH200" s="75"/>
      <c r="AI200" s="75"/>
      <c r="AJ200" s="75"/>
      <c r="AK200" s="75"/>
    </row>
    <row r="201" spans="1:37" ht="39.950000000000003" customHeight="1" x14ac:dyDescent="0.25">
      <c r="A201" s="118"/>
      <c r="B201" s="121"/>
      <c r="C201" s="47">
        <v>198</v>
      </c>
      <c r="D201" s="48" t="s">
        <v>316</v>
      </c>
      <c r="E201" s="47" t="s">
        <v>169</v>
      </c>
      <c r="F201" s="47" t="s">
        <v>560</v>
      </c>
      <c r="G201" s="49" t="s">
        <v>562</v>
      </c>
      <c r="H201" s="47" t="s">
        <v>28</v>
      </c>
      <c r="I201" s="65" t="s">
        <v>27</v>
      </c>
      <c r="J201" s="88">
        <v>15.2</v>
      </c>
      <c r="K201" s="35"/>
      <c r="L201" s="24">
        <f t="shared" si="6"/>
        <v>0</v>
      </c>
      <c r="M201" s="25" t="str">
        <f t="shared" si="7"/>
        <v>OK</v>
      </c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5"/>
      <c r="AI201" s="75"/>
      <c r="AJ201" s="75"/>
      <c r="AK201" s="75"/>
    </row>
    <row r="202" spans="1:37" ht="39.950000000000003" customHeight="1" x14ac:dyDescent="0.25">
      <c r="A202" s="118"/>
      <c r="B202" s="121"/>
      <c r="C202" s="47">
        <v>199</v>
      </c>
      <c r="D202" s="48" t="s">
        <v>316</v>
      </c>
      <c r="E202" s="47" t="s">
        <v>170</v>
      </c>
      <c r="F202" s="47" t="s">
        <v>560</v>
      </c>
      <c r="G202" s="49" t="s">
        <v>563</v>
      </c>
      <c r="H202" s="47" t="s">
        <v>28</v>
      </c>
      <c r="I202" s="65" t="s">
        <v>27</v>
      </c>
      <c r="J202" s="88">
        <v>14</v>
      </c>
      <c r="K202" s="35"/>
      <c r="L202" s="24">
        <f t="shared" si="6"/>
        <v>0</v>
      </c>
      <c r="M202" s="25" t="str">
        <f t="shared" si="7"/>
        <v>OK</v>
      </c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  <c r="AH202" s="75"/>
      <c r="AI202" s="75"/>
      <c r="AJ202" s="75"/>
      <c r="AK202" s="75"/>
    </row>
    <row r="203" spans="1:37" ht="39.950000000000003" customHeight="1" x14ac:dyDescent="0.25">
      <c r="A203" s="118"/>
      <c r="B203" s="121"/>
      <c r="C203" s="47">
        <v>200</v>
      </c>
      <c r="D203" s="48" t="s">
        <v>316</v>
      </c>
      <c r="E203" s="47" t="s">
        <v>342</v>
      </c>
      <c r="F203" s="47" t="s">
        <v>560</v>
      </c>
      <c r="G203" s="49" t="s">
        <v>343</v>
      </c>
      <c r="H203" s="47" t="s">
        <v>28</v>
      </c>
      <c r="I203" s="65" t="s">
        <v>27</v>
      </c>
      <c r="J203" s="88">
        <v>54.6</v>
      </c>
      <c r="K203" s="35"/>
      <c r="L203" s="24">
        <f t="shared" si="6"/>
        <v>0</v>
      </c>
      <c r="M203" s="25" t="str">
        <f t="shared" si="7"/>
        <v>OK</v>
      </c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5"/>
      <c r="AI203" s="75"/>
      <c r="AJ203" s="75"/>
      <c r="AK203" s="75"/>
    </row>
    <row r="204" spans="1:37" ht="39.950000000000003" customHeight="1" x14ac:dyDescent="0.25">
      <c r="A204" s="118"/>
      <c r="B204" s="121"/>
      <c r="C204" s="47">
        <v>201</v>
      </c>
      <c r="D204" s="48" t="s">
        <v>316</v>
      </c>
      <c r="E204" s="47" t="s">
        <v>344</v>
      </c>
      <c r="F204" s="47" t="s">
        <v>560</v>
      </c>
      <c r="G204" s="49" t="s">
        <v>564</v>
      </c>
      <c r="H204" s="47" t="s">
        <v>28</v>
      </c>
      <c r="I204" s="65" t="s">
        <v>27</v>
      </c>
      <c r="J204" s="88">
        <v>51.8</v>
      </c>
      <c r="K204" s="35"/>
      <c r="L204" s="24">
        <f t="shared" si="6"/>
        <v>0</v>
      </c>
      <c r="M204" s="25" t="str">
        <f t="shared" si="7"/>
        <v>OK</v>
      </c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74"/>
      <c r="AH204" s="75"/>
      <c r="AI204" s="75"/>
      <c r="AJ204" s="75"/>
      <c r="AK204" s="75"/>
    </row>
    <row r="205" spans="1:37" ht="39.950000000000003" customHeight="1" x14ac:dyDescent="0.25">
      <c r="A205" s="118"/>
      <c r="B205" s="121"/>
      <c r="C205" s="47">
        <v>202</v>
      </c>
      <c r="D205" s="48" t="s">
        <v>316</v>
      </c>
      <c r="E205" s="47" t="s">
        <v>345</v>
      </c>
      <c r="F205" s="47" t="s">
        <v>560</v>
      </c>
      <c r="G205" s="49" t="s">
        <v>565</v>
      </c>
      <c r="H205" s="47" t="s">
        <v>28</v>
      </c>
      <c r="I205" s="65" t="s">
        <v>27</v>
      </c>
      <c r="J205" s="88">
        <v>51.8</v>
      </c>
      <c r="K205" s="36"/>
      <c r="L205" s="24">
        <f t="shared" si="6"/>
        <v>0</v>
      </c>
      <c r="M205" s="25" t="str">
        <f t="shared" si="7"/>
        <v>OK</v>
      </c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5"/>
      <c r="AI205" s="75"/>
      <c r="AJ205" s="75"/>
      <c r="AK205" s="75"/>
    </row>
    <row r="206" spans="1:37" ht="39.950000000000003" customHeight="1" x14ac:dyDescent="0.25">
      <c r="A206" s="118"/>
      <c r="B206" s="121"/>
      <c r="C206" s="47">
        <v>203</v>
      </c>
      <c r="D206" s="48" t="s">
        <v>316</v>
      </c>
      <c r="E206" s="47" t="s">
        <v>566</v>
      </c>
      <c r="F206" s="47" t="s">
        <v>560</v>
      </c>
      <c r="G206" s="49" t="s">
        <v>567</v>
      </c>
      <c r="H206" s="47" t="s">
        <v>28</v>
      </c>
      <c r="I206" s="65" t="s">
        <v>27</v>
      </c>
      <c r="J206" s="88">
        <v>9.1999999999999993</v>
      </c>
      <c r="K206" s="35"/>
      <c r="L206" s="24">
        <f t="shared" si="6"/>
        <v>0</v>
      </c>
      <c r="M206" s="25" t="str">
        <f t="shared" si="7"/>
        <v>OK</v>
      </c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  <c r="AG206" s="74"/>
      <c r="AH206" s="75"/>
      <c r="AI206" s="75"/>
      <c r="AJ206" s="75"/>
      <c r="AK206" s="75"/>
    </row>
    <row r="207" spans="1:37" ht="39.950000000000003" customHeight="1" x14ac:dyDescent="0.25">
      <c r="A207" s="118"/>
      <c r="B207" s="121"/>
      <c r="C207" s="47">
        <v>204</v>
      </c>
      <c r="D207" s="48" t="s">
        <v>316</v>
      </c>
      <c r="E207" s="47" t="s">
        <v>171</v>
      </c>
      <c r="F207" s="47" t="s">
        <v>568</v>
      </c>
      <c r="G207" s="49" t="s">
        <v>569</v>
      </c>
      <c r="H207" s="47" t="s">
        <v>28</v>
      </c>
      <c r="I207" s="65" t="s">
        <v>27</v>
      </c>
      <c r="J207" s="88">
        <v>4.4000000000000004</v>
      </c>
      <c r="K207" s="35"/>
      <c r="L207" s="24">
        <f t="shared" si="6"/>
        <v>0</v>
      </c>
      <c r="M207" s="25" t="str">
        <f t="shared" si="7"/>
        <v>OK</v>
      </c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5"/>
      <c r="AI207" s="75"/>
      <c r="AJ207" s="75"/>
      <c r="AK207" s="75"/>
    </row>
    <row r="208" spans="1:37" ht="39.950000000000003" customHeight="1" x14ac:dyDescent="0.25">
      <c r="A208" s="118"/>
      <c r="B208" s="121"/>
      <c r="C208" s="47">
        <v>205</v>
      </c>
      <c r="D208" s="48" t="s">
        <v>316</v>
      </c>
      <c r="E208" s="47" t="s">
        <v>172</v>
      </c>
      <c r="F208" s="47" t="s">
        <v>560</v>
      </c>
      <c r="G208" s="49" t="s">
        <v>570</v>
      </c>
      <c r="H208" s="47" t="s">
        <v>37</v>
      </c>
      <c r="I208" s="65" t="s">
        <v>27</v>
      </c>
      <c r="J208" s="88">
        <v>3.2</v>
      </c>
      <c r="K208" s="35"/>
      <c r="L208" s="24">
        <f t="shared" si="6"/>
        <v>0</v>
      </c>
      <c r="M208" s="25" t="str">
        <f t="shared" si="7"/>
        <v>OK</v>
      </c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  <c r="AG208" s="74"/>
      <c r="AH208" s="75"/>
      <c r="AI208" s="75"/>
      <c r="AJ208" s="75"/>
      <c r="AK208" s="75"/>
    </row>
    <row r="209" spans="1:37" ht="39.950000000000003" customHeight="1" x14ac:dyDescent="0.25">
      <c r="A209" s="118"/>
      <c r="B209" s="121"/>
      <c r="C209" s="47">
        <v>206</v>
      </c>
      <c r="D209" s="48" t="s">
        <v>316</v>
      </c>
      <c r="E209" s="47" t="s">
        <v>571</v>
      </c>
      <c r="F209" s="47" t="s">
        <v>572</v>
      </c>
      <c r="G209" s="49" t="s">
        <v>573</v>
      </c>
      <c r="H209" s="47" t="s">
        <v>574</v>
      </c>
      <c r="I209" s="65" t="s">
        <v>27</v>
      </c>
      <c r="J209" s="88">
        <v>27</v>
      </c>
      <c r="K209" s="35"/>
      <c r="L209" s="24">
        <f t="shared" si="6"/>
        <v>0</v>
      </c>
      <c r="M209" s="25" t="str">
        <f t="shared" si="7"/>
        <v>OK</v>
      </c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5"/>
      <c r="AI209" s="75"/>
      <c r="AJ209" s="75"/>
      <c r="AK209" s="75"/>
    </row>
    <row r="210" spans="1:37" ht="39.950000000000003" customHeight="1" x14ac:dyDescent="0.25">
      <c r="A210" s="119"/>
      <c r="B210" s="122"/>
      <c r="C210" s="47">
        <v>207</v>
      </c>
      <c r="D210" s="48" t="s">
        <v>316</v>
      </c>
      <c r="E210" s="47" t="s">
        <v>575</v>
      </c>
      <c r="F210" s="47" t="s">
        <v>576</v>
      </c>
      <c r="G210" s="49" t="s">
        <v>577</v>
      </c>
      <c r="H210" s="47" t="s">
        <v>574</v>
      </c>
      <c r="I210" s="65" t="s">
        <v>27</v>
      </c>
      <c r="J210" s="92">
        <v>210</v>
      </c>
      <c r="K210" s="35"/>
      <c r="L210" s="24">
        <f t="shared" si="6"/>
        <v>0</v>
      </c>
      <c r="M210" s="25" t="str">
        <f t="shared" si="7"/>
        <v>OK</v>
      </c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74"/>
      <c r="AH210" s="75"/>
      <c r="AI210" s="75"/>
      <c r="AJ210" s="75"/>
      <c r="AK210" s="75"/>
    </row>
  </sheetData>
  <mergeCells count="64">
    <mergeCell ref="AK1:AK2"/>
    <mergeCell ref="A4:A11"/>
    <mergeCell ref="B4:B11"/>
    <mergeCell ref="AC1:AC2"/>
    <mergeCell ref="AD1:AD2"/>
    <mergeCell ref="AE1:AE2"/>
    <mergeCell ref="AF1:AF2"/>
    <mergeCell ref="AG1:AG2"/>
    <mergeCell ref="AA1:AA2"/>
    <mergeCell ref="A2:M2"/>
    <mergeCell ref="U1:U2"/>
    <mergeCell ref="AB1:AB2"/>
    <mergeCell ref="A1:F1"/>
    <mergeCell ref="G1:J1"/>
    <mergeCell ref="K1:M1"/>
    <mergeCell ref="R1:R2"/>
    <mergeCell ref="AJ1:AJ2"/>
    <mergeCell ref="B51:B55"/>
    <mergeCell ref="A171:A192"/>
    <mergeCell ref="B171:B192"/>
    <mergeCell ref="A193:A197"/>
    <mergeCell ref="B193:B197"/>
    <mergeCell ref="A56:A86"/>
    <mergeCell ref="B56:B86"/>
    <mergeCell ref="A87:A89"/>
    <mergeCell ref="B87:B89"/>
    <mergeCell ref="Z1:Z2"/>
    <mergeCell ref="S1:S2"/>
    <mergeCell ref="A51:A55"/>
    <mergeCell ref="P1:P2"/>
    <mergeCell ref="Q1:Q2"/>
    <mergeCell ref="A133:A144"/>
    <mergeCell ref="A198:A210"/>
    <mergeCell ref="B198:B210"/>
    <mergeCell ref="AH1:AH2"/>
    <mergeCell ref="AI1:AI2"/>
    <mergeCell ref="A145:A158"/>
    <mergeCell ref="B145:B158"/>
    <mergeCell ref="A159:A170"/>
    <mergeCell ref="B159:B170"/>
    <mergeCell ref="A96:A108"/>
    <mergeCell ref="B96:B108"/>
    <mergeCell ref="A109:A111"/>
    <mergeCell ref="B109:B111"/>
    <mergeCell ref="A112:A129"/>
    <mergeCell ref="B112:B129"/>
    <mergeCell ref="X1:X2"/>
    <mergeCell ref="Y1:Y2"/>
    <mergeCell ref="B133:B144"/>
    <mergeCell ref="B12:B23"/>
    <mergeCell ref="B24:B30"/>
    <mergeCell ref="B31:B33"/>
    <mergeCell ref="B34:B50"/>
    <mergeCell ref="A90:A95"/>
    <mergeCell ref="B90:B95"/>
    <mergeCell ref="A12:A23"/>
    <mergeCell ref="A24:A30"/>
    <mergeCell ref="A31:A33"/>
    <mergeCell ref="A34:A50"/>
    <mergeCell ref="N1:N2"/>
    <mergeCell ref="O1:O2"/>
    <mergeCell ref="T1:T2"/>
    <mergeCell ref="V1:V2"/>
    <mergeCell ref="W1:W2"/>
  </mergeCells>
  <conditionalFormatting sqref="Y4:AG4">
    <cfRule type="cellIs" dxfId="89" priority="25" stopIfTrue="1" operator="greaterThan">
      <formula>0</formula>
    </cfRule>
    <cfRule type="cellIs" dxfId="88" priority="26" stopIfTrue="1" operator="greaterThan">
      <formula>0</formula>
    </cfRule>
    <cfRule type="cellIs" dxfId="87" priority="27" stopIfTrue="1" operator="greaterThan">
      <formula>0</formula>
    </cfRule>
  </conditionalFormatting>
  <conditionalFormatting sqref="Y5:AG210">
    <cfRule type="cellIs" dxfId="86" priority="22" stopIfTrue="1" operator="greaterThan">
      <formula>0</formula>
    </cfRule>
    <cfRule type="cellIs" dxfId="85" priority="23" stopIfTrue="1" operator="greaterThan">
      <formula>0</formula>
    </cfRule>
    <cfRule type="cellIs" dxfId="84" priority="24" stopIfTrue="1" operator="greaterThan">
      <formula>0</formula>
    </cfRule>
  </conditionalFormatting>
  <conditionalFormatting sqref="R4:X4">
    <cfRule type="cellIs" dxfId="83" priority="13" stopIfTrue="1" operator="greaterThan">
      <formula>0</formula>
    </cfRule>
    <cfRule type="cellIs" dxfId="82" priority="14" stopIfTrue="1" operator="greaterThan">
      <formula>0</formula>
    </cfRule>
    <cfRule type="cellIs" dxfId="81" priority="15" stopIfTrue="1" operator="greaterThan">
      <formula>0</formula>
    </cfRule>
  </conditionalFormatting>
  <conditionalFormatting sqref="R5:X210">
    <cfRule type="cellIs" dxfId="80" priority="10" stopIfTrue="1" operator="greaterThan">
      <formula>0</formula>
    </cfRule>
    <cfRule type="cellIs" dxfId="79" priority="11" stopIfTrue="1" operator="greaterThan">
      <formula>0</formula>
    </cfRule>
    <cfRule type="cellIs" dxfId="78" priority="12" stopIfTrue="1" operator="greaterThan">
      <formula>0</formula>
    </cfRule>
  </conditionalFormatting>
  <conditionalFormatting sqref="Y5:AG210">
    <cfRule type="cellIs" dxfId="77" priority="28" stopIfTrue="1" operator="greaterThan">
      <formula>0</formula>
    </cfRule>
    <cfRule type="cellIs" dxfId="76" priority="29" stopIfTrue="1" operator="greaterThan">
      <formula>0</formula>
    </cfRule>
    <cfRule type="cellIs" dxfId="75" priority="30" stopIfTrue="1" operator="greaterThan">
      <formula>0</formula>
    </cfRule>
  </conditionalFormatting>
  <conditionalFormatting sqref="O4:Q210">
    <cfRule type="cellIs" dxfId="74" priority="7" stopIfTrue="1" operator="greaterThan">
      <formula>0</formula>
    </cfRule>
    <cfRule type="cellIs" dxfId="73" priority="8" stopIfTrue="1" operator="greaterThan">
      <formula>0</formula>
    </cfRule>
    <cfRule type="cellIs" dxfId="72" priority="9" stopIfTrue="1" operator="greaterThan">
      <formula>0</formula>
    </cfRule>
  </conditionalFormatting>
  <conditionalFormatting sqref="N4">
    <cfRule type="cellIs" dxfId="71" priority="4" stopIfTrue="1" operator="greaterThan">
      <formula>0</formula>
    </cfRule>
    <cfRule type="cellIs" dxfId="70" priority="5" stopIfTrue="1" operator="greaterThan">
      <formula>0</formula>
    </cfRule>
    <cfRule type="cellIs" dxfId="69" priority="6" stopIfTrue="1" operator="greaterThan">
      <formula>0</formula>
    </cfRule>
  </conditionalFormatting>
  <conditionalFormatting sqref="N5:N210">
    <cfRule type="cellIs" dxfId="68" priority="1" stopIfTrue="1" operator="greaterThan">
      <formula>0</formula>
    </cfRule>
    <cfRule type="cellIs" dxfId="67" priority="2" stopIfTrue="1" operator="greaterThan">
      <formula>0</formula>
    </cfRule>
    <cfRule type="cellIs" dxfId="66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210"/>
  <sheetViews>
    <sheetView topLeftCell="H1" zoomScale="70" zoomScaleNormal="70" workbookViewId="0">
      <selection activeCell="N1" sqref="N1:P1048576"/>
    </sheetView>
  </sheetViews>
  <sheetFormatPr defaultColWidth="9.7109375" defaultRowHeight="30" customHeight="1" x14ac:dyDescent="0.25"/>
  <cols>
    <col min="1" max="1" width="6.7109375" style="1" customWidth="1"/>
    <col min="2" max="2" width="30.28515625" style="1" customWidth="1"/>
    <col min="3" max="3" width="7.7109375" style="1" customWidth="1"/>
    <col min="4" max="4" width="8.85546875" style="1" customWidth="1"/>
    <col min="5" max="5" width="16.28515625" style="1" customWidth="1"/>
    <col min="6" max="6" width="18.140625" style="26" customWidth="1"/>
    <col min="7" max="7" width="56" style="1" customWidth="1"/>
    <col min="8" max="8" width="9.85546875" style="1" bestFit="1" customWidth="1"/>
    <col min="9" max="9" width="16.7109375" style="1" customWidth="1"/>
    <col min="10" max="10" width="12.7109375" style="38" bestFit="1" customWidth="1"/>
    <col min="11" max="11" width="12" style="19" customWidth="1"/>
    <col min="12" max="12" width="13.28515625" style="27" customWidth="1"/>
    <col min="13" max="13" width="12.5703125" style="17" customWidth="1"/>
    <col min="14" max="25" width="14.7109375" style="18" customWidth="1"/>
    <col min="26" max="37" width="14.7109375" style="15" customWidth="1"/>
    <col min="38" max="16384" width="9.7109375" style="15"/>
  </cols>
  <sheetData>
    <row r="1" spans="1:37" ht="30" customHeight="1" x14ac:dyDescent="0.25">
      <c r="A1" s="108" t="s">
        <v>406</v>
      </c>
      <c r="B1" s="108"/>
      <c r="C1" s="108"/>
      <c r="D1" s="108"/>
      <c r="E1" s="108"/>
      <c r="F1" s="108"/>
      <c r="G1" s="108" t="s">
        <v>26</v>
      </c>
      <c r="H1" s="108"/>
      <c r="I1" s="108"/>
      <c r="J1" s="108"/>
      <c r="K1" s="108" t="s">
        <v>407</v>
      </c>
      <c r="L1" s="108"/>
      <c r="M1" s="108"/>
      <c r="N1" s="115" t="s">
        <v>647</v>
      </c>
      <c r="O1" s="115" t="s">
        <v>648</v>
      </c>
      <c r="P1" s="115" t="s">
        <v>649</v>
      </c>
      <c r="Q1" s="115" t="s">
        <v>409</v>
      </c>
      <c r="R1" s="115" t="s">
        <v>409</v>
      </c>
      <c r="S1" s="115" t="s">
        <v>409</v>
      </c>
      <c r="T1" s="115" t="s">
        <v>409</v>
      </c>
      <c r="U1" s="115" t="s">
        <v>409</v>
      </c>
      <c r="V1" s="115" t="s">
        <v>409</v>
      </c>
      <c r="W1" s="115" t="s">
        <v>409</v>
      </c>
      <c r="X1" s="115" t="s">
        <v>409</v>
      </c>
      <c r="Y1" s="115" t="s">
        <v>409</v>
      </c>
      <c r="Z1" s="115" t="s">
        <v>409</v>
      </c>
      <c r="AA1" s="115" t="s">
        <v>409</v>
      </c>
      <c r="AB1" s="115" t="s">
        <v>409</v>
      </c>
      <c r="AC1" s="115" t="s">
        <v>409</v>
      </c>
      <c r="AD1" s="115" t="s">
        <v>409</v>
      </c>
      <c r="AE1" s="115" t="s">
        <v>409</v>
      </c>
      <c r="AF1" s="115" t="s">
        <v>409</v>
      </c>
      <c r="AG1" s="115" t="s">
        <v>409</v>
      </c>
      <c r="AH1" s="115" t="s">
        <v>409</v>
      </c>
      <c r="AI1" s="115" t="s">
        <v>409</v>
      </c>
      <c r="AJ1" s="115" t="s">
        <v>409</v>
      </c>
      <c r="AK1" s="115" t="s">
        <v>409</v>
      </c>
    </row>
    <row r="2" spans="1:37" ht="30" customHeight="1" x14ac:dyDescent="0.25">
      <c r="A2" s="108" t="s">
        <v>310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</row>
    <row r="3" spans="1:37" s="16" customFormat="1" ht="30" customHeight="1" x14ac:dyDescent="0.2">
      <c r="A3" s="31" t="s">
        <v>1</v>
      </c>
      <c r="B3" s="39" t="s">
        <v>311</v>
      </c>
      <c r="C3" s="31" t="s">
        <v>312</v>
      </c>
      <c r="D3" s="31" t="s">
        <v>313</v>
      </c>
      <c r="E3" s="31" t="s">
        <v>46</v>
      </c>
      <c r="F3" s="30" t="s">
        <v>578</v>
      </c>
      <c r="G3" s="32" t="s">
        <v>314</v>
      </c>
      <c r="H3" s="32" t="s">
        <v>315</v>
      </c>
      <c r="I3" s="32" t="s">
        <v>38</v>
      </c>
      <c r="J3" s="37" t="s">
        <v>2</v>
      </c>
      <c r="K3" s="33" t="s">
        <v>24</v>
      </c>
      <c r="L3" s="34" t="s">
        <v>0</v>
      </c>
      <c r="M3" s="31" t="s">
        <v>3</v>
      </c>
      <c r="N3" s="73">
        <v>43682</v>
      </c>
      <c r="O3" s="73">
        <v>43682</v>
      </c>
      <c r="P3" s="73">
        <v>43677</v>
      </c>
      <c r="Q3" s="73" t="s">
        <v>408</v>
      </c>
      <c r="R3" s="73" t="s">
        <v>408</v>
      </c>
      <c r="S3" s="73" t="s">
        <v>408</v>
      </c>
      <c r="T3" s="73" t="s">
        <v>408</v>
      </c>
      <c r="U3" s="73" t="s">
        <v>408</v>
      </c>
      <c r="V3" s="73" t="s">
        <v>408</v>
      </c>
      <c r="W3" s="73" t="s">
        <v>408</v>
      </c>
      <c r="X3" s="73" t="s">
        <v>408</v>
      </c>
      <c r="Y3" s="73" t="s">
        <v>408</v>
      </c>
      <c r="Z3" s="73" t="s">
        <v>408</v>
      </c>
      <c r="AA3" s="73" t="s">
        <v>408</v>
      </c>
      <c r="AB3" s="73" t="s">
        <v>408</v>
      </c>
      <c r="AC3" s="73" t="s">
        <v>408</v>
      </c>
      <c r="AD3" s="73" t="s">
        <v>408</v>
      </c>
      <c r="AE3" s="73" t="s">
        <v>408</v>
      </c>
      <c r="AF3" s="73" t="s">
        <v>408</v>
      </c>
      <c r="AG3" s="73" t="s">
        <v>408</v>
      </c>
      <c r="AH3" s="73" t="s">
        <v>408</v>
      </c>
      <c r="AI3" s="73" t="s">
        <v>408</v>
      </c>
      <c r="AJ3" s="73" t="s">
        <v>408</v>
      </c>
      <c r="AK3" s="73" t="s">
        <v>408</v>
      </c>
    </row>
    <row r="4" spans="1:37" ht="39.950000000000003" customHeight="1" x14ac:dyDescent="0.25">
      <c r="A4" s="117">
        <v>1</v>
      </c>
      <c r="B4" s="120" t="s">
        <v>410</v>
      </c>
      <c r="C4" s="47">
        <v>1</v>
      </c>
      <c r="D4" s="48" t="s">
        <v>316</v>
      </c>
      <c r="E4" s="47" t="s">
        <v>47</v>
      </c>
      <c r="F4" s="47" t="s">
        <v>411</v>
      </c>
      <c r="G4" s="49" t="s">
        <v>48</v>
      </c>
      <c r="H4" s="47" t="s">
        <v>25</v>
      </c>
      <c r="I4" s="50" t="s">
        <v>27</v>
      </c>
      <c r="J4" s="88">
        <v>11.94</v>
      </c>
      <c r="K4" s="35"/>
      <c r="L4" s="24">
        <f>K4-(SUM(N4:AG4))</f>
        <v>0</v>
      </c>
      <c r="M4" s="25" t="str">
        <f>IF(L4&lt;0,"ATENÇÃO","OK")</f>
        <v>OK</v>
      </c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5"/>
      <c r="AI4" s="75"/>
      <c r="AJ4" s="75"/>
      <c r="AK4" s="75"/>
    </row>
    <row r="5" spans="1:37" ht="39.950000000000003" customHeight="1" x14ac:dyDescent="0.25">
      <c r="A5" s="118"/>
      <c r="B5" s="121"/>
      <c r="C5" s="47">
        <v>2</v>
      </c>
      <c r="D5" s="48" t="s">
        <v>318</v>
      </c>
      <c r="E5" s="47" t="s">
        <v>53</v>
      </c>
      <c r="F5" s="47" t="s">
        <v>412</v>
      </c>
      <c r="G5" s="49" t="s">
        <v>413</v>
      </c>
      <c r="H5" s="47" t="s">
        <v>28</v>
      </c>
      <c r="I5" s="50" t="s">
        <v>27</v>
      </c>
      <c r="J5" s="88">
        <v>1.96</v>
      </c>
      <c r="K5" s="35">
        <v>10</v>
      </c>
      <c r="L5" s="24">
        <f t="shared" ref="L5:L68" si="0">K5-(SUM(N5:AG5))</f>
        <v>10</v>
      </c>
      <c r="M5" s="25" t="str">
        <f t="shared" ref="M5:M68" si="1">IF(L5&lt;0,"ATENÇÃO","OK")</f>
        <v>OK</v>
      </c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5"/>
      <c r="AI5" s="75"/>
      <c r="AJ5" s="75"/>
      <c r="AK5" s="75"/>
    </row>
    <row r="6" spans="1:37" ht="39.950000000000003" customHeight="1" x14ac:dyDescent="0.25">
      <c r="A6" s="118"/>
      <c r="B6" s="121"/>
      <c r="C6" s="47">
        <v>3</v>
      </c>
      <c r="D6" s="48" t="s">
        <v>317</v>
      </c>
      <c r="E6" s="47" t="s">
        <v>49</v>
      </c>
      <c r="F6" s="47" t="s">
        <v>414</v>
      </c>
      <c r="G6" s="49" t="s">
        <v>50</v>
      </c>
      <c r="H6" s="47" t="s">
        <v>25</v>
      </c>
      <c r="I6" s="50" t="s">
        <v>27</v>
      </c>
      <c r="J6" s="88">
        <v>2.69</v>
      </c>
      <c r="K6" s="35">
        <v>20</v>
      </c>
      <c r="L6" s="24">
        <f t="shared" si="0"/>
        <v>20</v>
      </c>
      <c r="M6" s="25" t="str">
        <f t="shared" si="1"/>
        <v>OK</v>
      </c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5"/>
      <c r="AI6" s="75"/>
      <c r="AJ6" s="75"/>
      <c r="AK6" s="75"/>
    </row>
    <row r="7" spans="1:37" ht="39.950000000000003" customHeight="1" x14ac:dyDescent="0.25">
      <c r="A7" s="118"/>
      <c r="B7" s="121"/>
      <c r="C7" s="47">
        <v>4</v>
      </c>
      <c r="D7" s="48" t="s">
        <v>317</v>
      </c>
      <c r="E7" s="47" t="s">
        <v>51</v>
      </c>
      <c r="F7" s="47" t="s">
        <v>415</v>
      </c>
      <c r="G7" s="49" t="s">
        <v>52</v>
      </c>
      <c r="H7" s="47" t="s">
        <v>25</v>
      </c>
      <c r="I7" s="50" t="s">
        <v>27</v>
      </c>
      <c r="J7" s="88">
        <v>2.77</v>
      </c>
      <c r="K7" s="35">
        <v>20</v>
      </c>
      <c r="L7" s="24">
        <f t="shared" si="0"/>
        <v>20</v>
      </c>
      <c r="M7" s="25" t="str">
        <f t="shared" si="1"/>
        <v>OK</v>
      </c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5"/>
      <c r="AI7" s="75"/>
      <c r="AJ7" s="75"/>
      <c r="AK7" s="75"/>
    </row>
    <row r="8" spans="1:37" ht="39.950000000000003" customHeight="1" x14ac:dyDescent="0.25">
      <c r="A8" s="118"/>
      <c r="B8" s="121"/>
      <c r="C8" s="47">
        <v>5</v>
      </c>
      <c r="D8" s="48" t="s">
        <v>317</v>
      </c>
      <c r="E8" s="47" t="s">
        <v>64</v>
      </c>
      <c r="F8" s="47" t="s">
        <v>416</v>
      </c>
      <c r="G8" s="49" t="s">
        <v>417</v>
      </c>
      <c r="H8" s="47" t="s">
        <v>25</v>
      </c>
      <c r="I8" s="50" t="s">
        <v>27</v>
      </c>
      <c r="J8" s="88">
        <v>0.77</v>
      </c>
      <c r="K8" s="35">
        <v>20</v>
      </c>
      <c r="L8" s="24">
        <f t="shared" si="0"/>
        <v>20</v>
      </c>
      <c r="M8" s="25" t="str">
        <f t="shared" si="1"/>
        <v>OK</v>
      </c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5"/>
      <c r="AI8" s="75"/>
      <c r="AJ8" s="75"/>
      <c r="AK8" s="75"/>
    </row>
    <row r="9" spans="1:37" ht="39.950000000000003" customHeight="1" x14ac:dyDescent="0.25">
      <c r="A9" s="118"/>
      <c r="B9" s="121"/>
      <c r="C9" s="47">
        <v>6</v>
      </c>
      <c r="D9" s="48" t="s">
        <v>318</v>
      </c>
      <c r="E9" s="47" t="s">
        <v>67</v>
      </c>
      <c r="F9" s="47" t="s">
        <v>418</v>
      </c>
      <c r="G9" s="49" t="s">
        <v>68</v>
      </c>
      <c r="H9" s="47" t="s">
        <v>25</v>
      </c>
      <c r="I9" s="50" t="s">
        <v>27</v>
      </c>
      <c r="J9" s="88">
        <v>7.23</v>
      </c>
      <c r="K9" s="35">
        <v>15</v>
      </c>
      <c r="L9" s="24">
        <f t="shared" si="0"/>
        <v>15</v>
      </c>
      <c r="M9" s="25" t="str">
        <f t="shared" si="1"/>
        <v>OK</v>
      </c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5"/>
      <c r="AI9" s="75"/>
      <c r="AJ9" s="75"/>
      <c r="AK9" s="75"/>
    </row>
    <row r="10" spans="1:37" ht="39.950000000000003" customHeight="1" x14ac:dyDescent="0.25">
      <c r="A10" s="118"/>
      <c r="B10" s="121"/>
      <c r="C10" s="47">
        <v>7</v>
      </c>
      <c r="D10" s="48" t="s">
        <v>318</v>
      </c>
      <c r="E10" s="47" t="s">
        <v>69</v>
      </c>
      <c r="F10" s="47" t="s">
        <v>418</v>
      </c>
      <c r="G10" s="49" t="s">
        <v>70</v>
      </c>
      <c r="H10" s="47" t="s">
        <v>25</v>
      </c>
      <c r="I10" s="50" t="s">
        <v>27</v>
      </c>
      <c r="J10" s="88">
        <v>18.79</v>
      </c>
      <c r="K10" s="35">
        <v>15</v>
      </c>
      <c r="L10" s="24">
        <f t="shared" si="0"/>
        <v>15</v>
      </c>
      <c r="M10" s="25" t="str">
        <f t="shared" si="1"/>
        <v>OK</v>
      </c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5"/>
      <c r="AI10" s="75"/>
      <c r="AJ10" s="75"/>
      <c r="AK10" s="75"/>
    </row>
    <row r="11" spans="1:37" ht="39.950000000000003" customHeight="1" x14ac:dyDescent="0.25">
      <c r="A11" s="119"/>
      <c r="B11" s="122"/>
      <c r="C11" s="47">
        <v>8</v>
      </c>
      <c r="D11" s="48" t="s">
        <v>318</v>
      </c>
      <c r="E11" s="47" t="s">
        <v>71</v>
      </c>
      <c r="F11" s="47" t="s">
        <v>418</v>
      </c>
      <c r="G11" s="49" t="s">
        <v>72</v>
      </c>
      <c r="H11" s="47" t="s">
        <v>25</v>
      </c>
      <c r="I11" s="50" t="s">
        <v>27</v>
      </c>
      <c r="J11" s="88">
        <v>30</v>
      </c>
      <c r="K11" s="35">
        <v>15</v>
      </c>
      <c r="L11" s="24">
        <f t="shared" si="0"/>
        <v>15</v>
      </c>
      <c r="M11" s="25" t="str">
        <f t="shared" si="1"/>
        <v>OK</v>
      </c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5"/>
      <c r="AI11" s="75"/>
      <c r="AJ11" s="75"/>
      <c r="AK11" s="75"/>
    </row>
    <row r="12" spans="1:37" ht="39.950000000000003" customHeight="1" x14ac:dyDescent="0.25">
      <c r="A12" s="109">
        <v>2</v>
      </c>
      <c r="B12" s="112" t="s">
        <v>410</v>
      </c>
      <c r="C12" s="51">
        <v>9</v>
      </c>
      <c r="D12" s="52" t="s">
        <v>320</v>
      </c>
      <c r="E12" s="51" t="s">
        <v>60</v>
      </c>
      <c r="F12" s="51" t="s">
        <v>419</v>
      </c>
      <c r="G12" s="53" t="s">
        <v>321</v>
      </c>
      <c r="H12" s="51" t="s">
        <v>34</v>
      </c>
      <c r="I12" s="54" t="s">
        <v>61</v>
      </c>
      <c r="J12" s="89">
        <v>6.67</v>
      </c>
      <c r="K12" s="35">
        <v>10</v>
      </c>
      <c r="L12" s="24">
        <f t="shared" si="0"/>
        <v>10</v>
      </c>
      <c r="M12" s="25" t="str">
        <f t="shared" si="1"/>
        <v>OK</v>
      </c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5"/>
      <c r="AI12" s="75"/>
      <c r="AJ12" s="75"/>
      <c r="AK12" s="75"/>
    </row>
    <row r="13" spans="1:37" ht="39.950000000000003" customHeight="1" x14ac:dyDescent="0.25">
      <c r="A13" s="110"/>
      <c r="B13" s="113"/>
      <c r="C13" s="51">
        <v>10</v>
      </c>
      <c r="D13" s="52" t="s">
        <v>316</v>
      </c>
      <c r="E13" s="51" t="s">
        <v>74</v>
      </c>
      <c r="F13" s="51" t="s">
        <v>420</v>
      </c>
      <c r="G13" s="53" t="s">
        <v>421</v>
      </c>
      <c r="H13" s="51" t="s">
        <v>37</v>
      </c>
      <c r="I13" s="54" t="s">
        <v>27</v>
      </c>
      <c r="J13" s="89">
        <v>2.27</v>
      </c>
      <c r="K13" s="35">
        <v>100</v>
      </c>
      <c r="L13" s="24">
        <f t="shared" si="0"/>
        <v>100</v>
      </c>
      <c r="M13" s="25" t="str">
        <f t="shared" si="1"/>
        <v>OK</v>
      </c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5"/>
      <c r="AI13" s="75"/>
      <c r="AJ13" s="75"/>
      <c r="AK13" s="75"/>
    </row>
    <row r="14" spans="1:37" ht="39.950000000000003" customHeight="1" x14ac:dyDescent="0.25">
      <c r="A14" s="110"/>
      <c r="B14" s="113"/>
      <c r="C14" s="51">
        <v>11</v>
      </c>
      <c r="D14" s="52" t="s">
        <v>316</v>
      </c>
      <c r="E14" s="51" t="s">
        <v>73</v>
      </c>
      <c r="F14" s="51" t="s">
        <v>422</v>
      </c>
      <c r="G14" s="53" t="s">
        <v>423</v>
      </c>
      <c r="H14" s="51" t="s">
        <v>37</v>
      </c>
      <c r="I14" s="54" t="s">
        <v>27</v>
      </c>
      <c r="J14" s="89">
        <v>4.79</v>
      </c>
      <c r="K14" s="35">
        <v>100</v>
      </c>
      <c r="L14" s="24">
        <f t="shared" si="0"/>
        <v>100</v>
      </c>
      <c r="M14" s="25" t="str">
        <f t="shared" si="1"/>
        <v>OK</v>
      </c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5"/>
      <c r="AI14" s="75"/>
      <c r="AJ14" s="75"/>
      <c r="AK14" s="75"/>
    </row>
    <row r="15" spans="1:37" ht="39.950000000000003" customHeight="1" x14ac:dyDescent="0.25">
      <c r="A15" s="110"/>
      <c r="B15" s="113"/>
      <c r="C15" s="51">
        <v>12</v>
      </c>
      <c r="D15" s="52" t="s">
        <v>316</v>
      </c>
      <c r="E15" s="51" t="s">
        <v>76</v>
      </c>
      <c r="F15" s="51" t="s">
        <v>424</v>
      </c>
      <c r="G15" s="53" t="s">
        <v>77</v>
      </c>
      <c r="H15" s="51" t="s">
        <v>25</v>
      </c>
      <c r="I15" s="54" t="s">
        <v>27</v>
      </c>
      <c r="J15" s="89">
        <v>24.44</v>
      </c>
      <c r="K15" s="35">
        <v>5</v>
      </c>
      <c r="L15" s="24">
        <f t="shared" si="0"/>
        <v>5</v>
      </c>
      <c r="M15" s="25" t="str">
        <f t="shared" si="1"/>
        <v>OK</v>
      </c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5"/>
      <c r="AI15" s="75"/>
      <c r="AJ15" s="75"/>
      <c r="AK15" s="75"/>
    </row>
    <row r="16" spans="1:37" ht="39.950000000000003" customHeight="1" x14ac:dyDescent="0.25">
      <c r="A16" s="110"/>
      <c r="B16" s="113"/>
      <c r="C16" s="51">
        <v>13</v>
      </c>
      <c r="D16" s="52" t="s">
        <v>322</v>
      </c>
      <c r="E16" s="51" t="s">
        <v>75</v>
      </c>
      <c r="F16" s="51" t="s">
        <v>425</v>
      </c>
      <c r="G16" s="53" t="s">
        <v>426</v>
      </c>
      <c r="H16" s="51" t="s">
        <v>25</v>
      </c>
      <c r="I16" s="54" t="s">
        <v>27</v>
      </c>
      <c r="J16" s="89">
        <v>23.55</v>
      </c>
      <c r="K16" s="35"/>
      <c r="L16" s="24">
        <f t="shared" si="0"/>
        <v>0</v>
      </c>
      <c r="M16" s="25" t="str">
        <f t="shared" si="1"/>
        <v>OK</v>
      </c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5"/>
      <c r="AI16" s="75"/>
      <c r="AJ16" s="75"/>
      <c r="AK16" s="75"/>
    </row>
    <row r="17" spans="1:37" ht="39.950000000000003" customHeight="1" x14ac:dyDescent="0.25">
      <c r="A17" s="110"/>
      <c r="B17" s="113"/>
      <c r="C17" s="51">
        <v>14</v>
      </c>
      <c r="D17" s="52" t="s">
        <v>322</v>
      </c>
      <c r="E17" s="51" t="s">
        <v>75</v>
      </c>
      <c r="F17" s="51" t="s">
        <v>427</v>
      </c>
      <c r="G17" s="53" t="s">
        <v>428</v>
      </c>
      <c r="H17" s="51" t="s">
        <v>25</v>
      </c>
      <c r="I17" s="54" t="s">
        <v>27</v>
      </c>
      <c r="J17" s="89">
        <v>25.7</v>
      </c>
      <c r="K17" s="35"/>
      <c r="L17" s="24">
        <f t="shared" si="0"/>
        <v>0</v>
      </c>
      <c r="M17" s="25" t="str">
        <f t="shared" si="1"/>
        <v>OK</v>
      </c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5"/>
      <c r="AI17" s="75"/>
      <c r="AJ17" s="75"/>
      <c r="AK17" s="75"/>
    </row>
    <row r="18" spans="1:37" ht="39.950000000000003" customHeight="1" x14ac:dyDescent="0.25">
      <c r="A18" s="110"/>
      <c r="B18" s="113"/>
      <c r="C18" s="51">
        <v>15</v>
      </c>
      <c r="D18" s="52" t="s">
        <v>318</v>
      </c>
      <c r="E18" s="51" t="s">
        <v>59</v>
      </c>
      <c r="F18" s="51" t="s">
        <v>416</v>
      </c>
      <c r="G18" s="55" t="s">
        <v>387</v>
      </c>
      <c r="H18" s="51" t="s">
        <v>25</v>
      </c>
      <c r="I18" s="54" t="s">
        <v>27</v>
      </c>
      <c r="J18" s="89">
        <v>1.1599999999999999</v>
      </c>
      <c r="K18" s="35">
        <v>24</v>
      </c>
      <c r="L18" s="24">
        <f t="shared" si="0"/>
        <v>24</v>
      </c>
      <c r="M18" s="25" t="str">
        <f t="shared" si="1"/>
        <v>OK</v>
      </c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5"/>
      <c r="AI18" s="75"/>
      <c r="AJ18" s="75"/>
      <c r="AK18" s="75"/>
    </row>
    <row r="19" spans="1:37" ht="39.950000000000003" customHeight="1" x14ac:dyDescent="0.25">
      <c r="A19" s="110"/>
      <c r="B19" s="113"/>
      <c r="C19" s="51">
        <v>16</v>
      </c>
      <c r="D19" s="52" t="s">
        <v>317</v>
      </c>
      <c r="E19" s="51" t="s">
        <v>78</v>
      </c>
      <c r="F19" s="51" t="s">
        <v>411</v>
      </c>
      <c r="G19" s="53" t="s">
        <v>429</v>
      </c>
      <c r="H19" s="51" t="s">
        <v>25</v>
      </c>
      <c r="I19" s="54" t="s">
        <v>27</v>
      </c>
      <c r="J19" s="89">
        <v>9.77</v>
      </c>
      <c r="K19" s="35">
        <v>10</v>
      </c>
      <c r="L19" s="24">
        <f t="shared" si="0"/>
        <v>10</v>
      </c>
      <c r="M19" s="25" t="str">
        <f t="shared" si="1"/>
        <v>OK</v>
      </c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5"/>
      <c r="AI19" s="75"/>
      <c r="AJ19" s="75"/>
      <c r="AK19" s="75"/>
    </row>
    <row r="20" spans="1:37" ht="39.950000000000003" customHeight="1" x14ac:dyDescent="0.25">
      <c r="A20" s="110"/>
      <c r="B20" s="113"/>
      <c r="C20" s="51">
        <v>17</v>
      </c>
      <c r="D20" s="52" t="s">
        <v>317</v>
      </c>
      <c r="E20" s="51" t="s">
        <v>79</v>
      </c>
      <c r="F20" s="51" t="s">
        <v>411</v>
      </c>
      <c r="G20" s="53" t="s">
        <v>80</v>
      </c>
      <c r="H20" s="51" t="s">
        <v>25</v>
      </c>
      <c r="I20" s="54" t="s">
        <v>27</v>
      </c>
      <c r="J20" s="89">
        <v>2.1800000000000002</v>
      </c>
      <c r="K20" s="35">
        <v>15</v>
      </c>
      <c r="L20" s="24">
        <f t="shared" si="0"/>
        <v>15</v>
      </c>
      <c r="M20" s="25" t="str">
        <f t="shared" si="1"/>
        <v>OK</v>
      </c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5"/>
      <c r="AI20" s="75"/>
      <c r="AJ20" s="75"/>
      <c r="AK20" s="75"/>
    </row>
    <row r="21" spans="1:37" ht="39.950000000000003" customHeight="1" x14ac:dyDescent="0.25">
      <c r="A21" s="110"/>
      <c r="B21" s="113"/>
      <c r="C21" s="51">
        <v>18</v>
      </c>
      <c r="D21" s="52" t="s">
        <v>316</v>
      </c>
      <c r="E21" s="51" t="s">
        <v>85</v>
      </c>
      <c r="F21" s="51" t="s">
        <v>430</v>
      </c>
      <c r="G21" s="63" t="s">
        <v>35</v>
      </c>
      <c r="H21" s="51" t="s">
        <v>25</v>
      </c>
      <c r="I21" s="54" t="s">
        <v>27</v>
      </c>
      <c r="J21" s="89">
        <v>7.55</v>
      </c>
      <c r="K21" s="35">
        <v>15</v>
      </c>
      <c r="L21" s="24">
        <f t="shared" si="0"/>
        <v>15</v>
      </c>
      <c r="M21" s="25" t="str">
        <f t="shared" si="1"/>
        <v>OK</v>
      </c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5"/>
      <c r="AI21" s="75"/>
      <c r="AJ21" s="75"/>
      <c r="AK21" s="75"/>
    </row>
    <row r="22" spans="1:37" ht="39.950000000000003" customHeight="1" x14ac:dyDescent="0.25">
      <c r="A22" s="110"/>
      <c r="B22" s="113"/>
      <c r="C22" s="51">
        <v>19</v>
      </c>
      <c r="D22" s="52" t="s">
        <v>316</v>
      </c>
      <c r="E22" s="51" t="s">
        <v>84</v>
      </c>
      <c r="F22" s="51" t="s">
        <v>431</v>
      </c>
      <c r="G22" s="63" t="s">
        <v>432</v>
      </c>
      <c r="H22" s="51" t="s">
        <v>25</v>
      </c>
      <c r="I22" s="54" t="s">
        <v>27</v>
      </c>
      <c r="J22" s="89">
        <v>8.59</v>
      </c>
      <c r="K22" s="35">
        <v>15</v>
      </c>
      <c r="L22" s="24">
        <f t="shared" si="0"/>
        <v>15</v>
      </c>
      <c r="M22" s="25" t="str">
        <f t="shared" si="1"/>
        <v>OK</v>
      </c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5"/>
      <c r="AI22" s="75"/>
      <c r="AJ22" s="75"/>
      <c r="AK22" s="75"/>
    </row>
    <row r="23" spans="1:37" ht="39.950000000000003" customHeight="1" x14ac:dyDescent="0.25">
      <c r="A23" s="111"/>
      <c r="B23" s="114"/>
      <c r="C23" s="51">
        <v>20</v>
      </c>
      <c r="D23" s="52" t="s">
        <v>316</v>
      </c>
      <c r="E23" s="51" t="s">
        <v>83</v>
      </c>
      <c r="F23" s="51" t="s">
        <v>431</v>
      </c>
      <c r="G23" s="63" t="s">
        <v>433</v>
      </c>
      <c r="H23" s="51" t="s">
        <v>25</v>
      </c>
      <c r="I23" s="54" t="s">
        <v>27</v>
      </c>
      <c r="J23" s="89">
        <v>6.69</v>
      </c>
      <c r="K23" s="35">
        <v>15</v>
      </c>
      <c r="L23" s="24">
        <f t="shared" si="0"/>
        <v>15</v>
      </c>
      <c r="M23" s="25" t="str">
        <f t="shared" si="1"/>
        <v>OK</v>
      </c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5"/>
      <c r="AI23" s="75"/>
      <c r="AJ23" s="75"/>
      <c r="AK23" s="75"/>
    </row>
    <row r="24" spans="1:37" ht="39.950000000000003" customHeight="1" x14ac:dyDescent="0.25">
      <c r="A24" s="126">
        <v>3</v>
      </c>
      <c r="B24" s="120" t="s">
        <v>434</v>
      </c>
      <c r="C24" s="47">
        <v>21</v>
      </c>
      <c r="D24" s="48" t="s">
        <v>318</v>
      </c>
      <c r="E24" s="47" t="s">
        <v>232</v>
      </c>
      <c r="F24" s="47" t="s">
        <v>435</v>
      </c>
      <c r="G24" s="57" t="s">
        <v>436</v>
      </c>
      <c r="H24" s="47" t="s">
        <v>25</v>
      </c>
      <c r="I24" s="50" t="s">
        <v>27</v>
      </c>
      <c r="J24" s="88">
        <v>2.52</v>
      </c>
      <c r="K24" s="35">
        <v>20</v>
      </c>
      <c r="L24" s="24">
        <f t="shared" si="0"/>
        <v>20</v>
      </c>
      <c r="M24" s="25" t="str">
        <f t="shared" si="1"/>
        <v>OK</v>
      </c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5"/>
      <c r="AI24" s="75"/>
      <c r="AJ24" s="75"/>
      <c r="AK24" s="75"/>
    </row>
    <row r="25" spans="1:37" ht="39.950000000000003" customHeight="1" x14ac:dyDescent="0.25">
      <c r="A25" s="127"/>
      <c r="B25" s="121"/>
      <c r="C25" s="47">
        <v>22</v>
      </c>
      <c r="D25" s="48" t="s">
        <v>318</v>
      </c>
      <c r="E25" s="47" t="s">
        <v>231</v>
      </c>
      <c r="F25" s="47" t="s">
        <v>435</v>
      </c>
      <c r="G25" s="57" t="s">
        <v>437</v>
      </c>
      <c r="H25" s="47" t="s">
        <v>25</v>
      </c>
      <c r="I25" s="50" t="s">
        <v>27</v>
      </c>
      <c r="J25" s="88">
        <v>2.52</v>
      </c>
      <c r="K25" s="35">
        <v>20</v>
      </c>
      <c r="L25" s="24">
        <f t="shared" si="0"/>
        <v>20</v>
      </c>
      <c r="M25" s="25" t="str">
        <f t="shared" si="1"/>
        <v>OK</v>
      </c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5"/>
      <c r="AI25" s="75"/>
      <c r="AJ25" s="75"/>
      <c r="AK25" s="75"/>
    </row>
    <row r="26" spans="1:37" ht="39.950000000000003" customHeight="1" x14ac:dyDescent="0.25">
      <c r="A26" s="127"/>
      <c r="B26" s="121"/>
      <c r="C26" s="47">
        <v>23</v>
      </c>
      <c r="D26" s="48" t="s">
        <v>318</v>
      </c>
      <c r="E26" s="47" t="s">
        <v>233</v>
      </c>
      <c r="F26" s="47" t="s">
        <v>435</v>
      </c>
      <c r="G26" s="57" t="s">
        <v>438</v>
      </c>
      <c r="H26" s="47" t="s">
        <v>25</v>
      </c>
      <c r="I26" s="50" t="s">
        <v>27</v>
      </c>
      <c r="J26" s="88">
        <v>2.52</v>
      </c>
      <c r="K26" s="35">
        <v>20</v>
      </c>
      <c r="L26" s="24">
        <f t="shared" si="0"/>
        <v>20</v>
      </c>
      <c r="M26" s="25" t="str">
        <f t="shared" si="1"/>
        <v>OK</v>
      </c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5"/>
      <c r="AI26" s="75"/>
      <c r="AJ26" s="75"/>
      <c r="AK26" s="75"/>
    </row>
    <row r="27" spans="1:37" ht="39.950000000000003" customHeight="1" x14ac:dyDescent="0.25">
      <c r="A27" s="127"/>
      <c r="B27" s="121"/>
      <c r="C27" s="47">
        <v>24</v>
      </c>
      <c r="D27" s="48" t="s">
        <v>318</v>
      </c>
      <c r="E27" s="47" t="s">
        <v>234</v>
      </c>
      <c r="F27" s="47" t="s">
        <v>435</v>
      </c>
      <c r="G27" s="57" t="s">
        <v>439</v>
      </c>
      <c r="H27" s="47" t="s">
        <v>25</v>
      </c>
      <c r="I27" s="50" t="s">
        <v>27</v>
      </c>
      <c r="J27" s="88">
        <v>2.52</v>
      </c>
      <c r="K27" s="35">
        <v>20</v>
      </c>
      <c r="L27" s="24">
        <f t="shared" si="0"/>
        <v>20</v>
      </c>
      <c r="M27" s="25" t="str">
        <f t="shared" si="1"/>
        <v>OK</v>
      </c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5"/>
      <c r="AI27" s="75"/>
      <c r="AJ27" s="75"/>
      <c r="AK27" s="75"/>
    </row>
    <row r="28" spans="1:37" ht="39.950000000000003" customHeight="1" x14ac:dyDescent="0.25">
      <c r="A28" s="127"/>
      <c r="B28" s="121"/>
      <c r="C28" s="47">
        <v>25</v>
      </c>
      <c r="D28" s="48" t="s">
        <v>318</v>
      </c>
      <c r="E28" s="47" t="s">
        <v>235</v>
      </c>
      <c r="F28" s="47" t="s">
        <v>435</v>
      </c>
      <c r="G28" s="57" t="s">
        <v>440</v>
      </c>
      <c r="H28" s="47" t="s">
        <v>25</v>
      </c>
      <c r="I28" s="50" t="s">
        <v>27</v>
      </c>
      <c r="J28" s="88">
        <v>2.52</v>
      </c>
      <c r="K28" s="35">
        <v>20</v>
      </c>
      <c r="L28" s="24">
        <f t="shared" si="0"/>
        <v>20</v>
      </c>
      <c r="M28" s="25" t="str">
        <f t="shared" si="1"/>
        <v>OK</v>
      </c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5"/>
      <c r="AI28" s="75"/>
      <c r="AJ28" s="75"/>
      <c r="AK28" s="75"/>
    </row>
    <row r="29" spans="1:37" ht="39.950000000000003" customHeight="1" x14ac:dyDescent="0.25">
      <c r="A29" s="127"/>
      <c r="B29" s="121"/>
      <c r="C29" s="47">
        <v>26</v>
      </c>
      <c r="D29" s="48" t="s">
        <v>318</v>
      </c>
      <c r="E29" s="47" t="s">
        <v>236</v>
      </c>
      <c r="F29" s="47" t="s">
        <v>435</v>
      </c>
      <c r="G29" s="57" t="s">
        <v>441</v>
      </c>
      <c r="H29" s="47" t="s">
        <v>25</v>
      </c>
      <c r="I29" s="50" t="s">
        <v>27</v>
      </c>
      <c r="J29" s="88">
        <v>2.52</v>
      </c>
      <c r="K29" s="35">
        <v>20</v>
      </c>
      <c r="L29" s="24">
        <f t="shared" si="0"/>
        <v>20</v>
      </c>
      <c r="M29" s="25" t="str">
        <f t="shared" si="1"/>
        <v>OK</v>
      </c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5"/>
      <c r="AI29" s="75"/>
      <c r="AJ29" s="75"/>
      <c r="AK29" s="75"/>
    </row>
    <row r="30" spans="1:37" ht="39.950000000000003" customHeight="1" x14ac:dyDescent="0.25">
      <c r="A30" s="128"/>
      <c r="B30" s="122"/>
      <c r="C30" s="47">
        <v>27</v>
      </c>
      <c r="D30" s="48" t="s">
        <v>318</v>
      </c>
      <c r="E30" s="47" t="s">
        <v>237</v>
      </c>
      <c r="F30" s="47" t="s">
        <v>442</v>
      </c>
      <c r="G30" s="67" t="s">
        <v>238</v>
      </c>
      <c r="H30" s="47" t="s">
        <v>25</v>
      </c>
      <c r="I30" s="65" t="s">
        <v>27</v>
      </c>
      <c r="J30" s="88">
        <v>1.54</v>
      </c>
      <c r="K30" s="35"/>
      <c r="L30" s="24">
        <f t="shared" si="0"/>
        <v>0</v>
      </c>
      <c r="M30" s="25" t="str">
        <f t="shared" si="1"/>
        <v>OK</v>
      </c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5"/>
      <c r="AI30" s="75"/>
      <c r="AJ30" s="75"/>
      <c r="AK30" s="75"/>
    </row>
    <row r="31" spans="1:37" ht="39.950000000000003" customHeight="1" x14ac:dyDescent="0.25">
      <c r="A31" s="109">
        <v>4</v>
      </c>
      <c r="B31" s="112" t="s">
        <v>410</v>
      </c>
      <c r="C31" s="51">
        <v>28</v>
      </c>
      <c r="D31" s="52" t="s">
        <v>318</v>
      </c>
      <c r="E31" s="51" t="s">
        <v>86</v>
      </c>
      <c r="F31" s="51" t="s">
        <v>443</v>
      </c>
      <c r="G31" s="53" t="s">
        <v>388</v>
      </c>
      <c r="H31" s="51" t="s">
        <v>25</v>
      </c>
      <c r="I31" s="54" t="s">
        <v>27</v>
      </c>
      <c r="J31" s="89">
        <v>0.49</v>
      </c>
      <c r="K31" s="35">
        <v>500</v>
      </c>
      <c r="L31" s="24">
        <f t="shared" si="0"/>
        <v>500</v>
      </c>
      <c r="M31" s="25" t="str">
        <f t="shared" si="1"/>
        <v>OK</v>
      </c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5"/>
      <c r="AI31" s="75"/>
      <c r="AJ31" s="75"/>
      <c r="AK31" s="75"/>
    </row>
    <row r="32" spans="1:37" ht="39.950000000000003" customHeight="1" x14ac:dyDescent="0.25">
      <c r="A32" s="110"/>
      <c r="B32" s="113"/>
      <c r="C32" s="51">
        <v>29</v>
      </c>
      <c r="D32" s="52" t="s">
        <v>318</v>
      </c>
      <c r="E32" s="51" t="s">
        <v>87</v>
      </c>
      <c r="F32" s="51" t="s">
        <v>443</v>
      </c>
      <c r="G32" s="53" t="s">
        <v>389</v>
      </c>
      <c r="H32" s="51" t="s">
        <v>25</v>
      </c>
      <c r="I32" s="54" t="s">
        <v>27</v>
      </c>
      <c r="J32" s="89">
        <v>0.49</v>
      </c>
      <c r="K32" s="35">
        <v>300</v>
      </c>
      <c r="L32" s="24">
        <f t="shared" si="0"/>
        <v>300</v>
      </c>
      <c r="M32" s="25" t="str">
        <f t="shared" si="1"/>
        <v>OK</v>
      </c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75"/>
      <c r="AJ32" s="75"/>
      <c r="AK32" s="75"/>
    </row>
    <row r="33" spans="1:37" ht="39.950000000000003" customHeight="1" x14ac:dyDescent="0.25">
      <c r="A33" s="111"/>
      <c r="B33" s="114"/>
      <c r="C33" s="51">
        <v>30</v>
      </c>
      <c r="D33" s="52" t="s">
        <v>318</v>
      </c>
      <c r="E33" s="51" t="s">
        <v>88</v>
      </c>
      <c r="F33" s="51" t="s">
        <v>443</v>
      </c>
      <c r="G33" s="53" t="s">
        <v>390</v>
      </c>
      <c r="H33" s="51" t="s">
        <v>25</v>
      </c>
      <c r="I33" s="54" t="s">
        <v>27</v>
      </c>
      <c r="J33" s="89">
        <v>0.47</v>
      </c>
      <c r="K33" s="35">
        <v>100</v>
      </c>
      <c r="L33" s="24">
        <f t="shared" si="0"/>
        <v>100</v>
      </c>
      <c r="M33" s="25" t="str">
        <f t="shared" si="1"/>
        <v>OK</v>
      </c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75"/>
      <c r="AJ33" s="75"/>
      <c r="AK33" s="75"/>
    </row>
    <row r="34" spans="1:37" ht="39.950000000000003" customHeight="1" x14ac:dyDescent="0.25">
      <c r="A34" s="126">
        <v>5</v>
      </c>
      <c r="B34" s="120" t="s">
        <v>410</v>
      </c>
      <c r="C34" s="47">
        <v>31</v>
      </c>
      <c r="D34" s="48" t="s">
        <v>318</v>
      </c>
      <c r="E34" s="58" t="s">
        <v>98</v>
      </c>
      <c r="F34" s="58" t="s">
        <v>444</v>
      </c>
      <c r="G34" s="76" t="s">
        <v>324</v>
      </c>
      <c r="H34" s="58" t="s">
        <v>25</v>
      </c>
      <c r="I34" s="50" t="s">
        <v>27</v>
      </c>
      <c r="J34" s="88">
        <v>13</v>
      </c>
      <c r="K34" s="35">
        <v>2</v>
      </c>
      <c r="L34" s="24">
        <f t="shared" si="0"/>
        <v>2</v>
      </c>
      <c r="M34" s="25" t="str">
        <f t="shared" si="1"/>
        <v>OK</v>
      </c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5"/>
      <c r="AI34" s="75"/>
      <c r="AJ34" s="75"/>
      <c r="AK34" s="75"/>
    </row>
    <row r="35" spans="1:37" ht="39.950000000000003" customHeight="1" x14ac:dyDescent="0.25">
      <c r="A35" s="127"/>
      <c r="B35" s="121"/>
      <c r="C35" s="47">
        <v>32</v>
      </c>
      <c r="D35" s="48" t="s">
        <v>318</v>
      </c>
      <c r="E35" s="58" t="s">
        <v>104</v>
      </c>
      <c r="F35" s="58" t="s">
        <v>445</v>
      </c>
      <c r="G35" s="57" t="s">
        <v>396</v>
      </c>
      <c r="H35" s="58" t="s">
        <v>29</v>
      </c>
      <c r="I35" s="50" t="s">
        <v>27</v>
      </c>
      <c r="J35" s="90">
        <v>3.85</v>
      </c>
      <c r="K35" s="35">
        <v>10</v>
      </c>
      <c r="L35" s="24">
        <f t="shared" si="0"/>
        <v>10</v>
      </c>
      <c r="M35" s="25" t="str">
        <f t="shared" si="1"/>
        <v>OK</v>
      </c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5"/>
      <c r="AI35" s="75"/>
      <c r="AJ35" s="75"/>
      <c r="AK35" s="75"/>
    </row>
    <row r="36" spans="1:37" ht="39.950000000000003" customHeight="1" x14ac:dyDescent="0.25">
      <c r="A36" s="127"/>
      <c r="B36" s="121"/>
      <c r="C36" s="47">
        <v>33</v>
      </c>
      <c r="D36" s="48" t="s">
        <v>318</v>
      </c>
      <c r="E36" s="58" t="s">
        <v>99</v>
      </c>
      <c r="F36" s="58" t="s">
        <v>446</v>
      </c>
      <c r="G36" s="57" t="s">
        <v>391</v>
      </c>
      <c r="H36" s="58" t="s">
        <v>25</v>
      </c>
      <c r="I36" s="50" t="s">
        <v>27</v>
      </c>
      <c r="J36" s="90">
        <v>1.45</v>
      </c>
      <c r="K36" s="35">
        <v>24</v>
      </c>
      <c r="L36" s="24">
        <f t="shared" si="0"/>
        <v>24</v>
      </c>
      <c r="M36" s="25" t="str">
        <f t="shared" si="1"/>
        <v>OK</v>
      </c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5"/>
      <c r="AI36" s="75"/>
      <c r="AJ36" s="75"/>
      <c r="AK36" s="75"/>
    </row>
    <row r="37" spans="1:37" ht="39.950000000000003" customHeight="1" x14ac:dyDescent="0.25">
      <c r="A37" s="127"/>
      <c r="B37" s="121"/>
      <c r="C37" s="47">
        <v>34</v>
      </c>
      <c r="D37" s="48" t="s">
        <v>318</v>
      </c>
      <c r="E37" s="58" t="s">
        <v>100</v>
      </c>
      <c r="F37" s="58" t="s">
        <v>446</v>
      </c>
      <c r="G37" s="57" t="s">
        <v>392</v>
      </c>
      <c r="H37" s="58" t="s">
        <v>25</v>
      </c>
      <c r="I37" s="50" t="s">
        <v>27</v>
      </c>
      <c r="J37" s="90">
        <v>1.45</v>
      </c>
      <c r="K37" s="35">
        <v>24</v>
      </c>
      <c r="L37" s="24">
        <f t="shared" si="0"/>
        <v>24</v>
      </c>
      <c r="M37" s="25" t="str">
        <f t="shared" si="1"/>
        <v>OK</v>
      </c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5"/>
      <c r="AI37" s="75"/>
      <c r="AJ37" s="75"/>
      <c r="AK37" s="75"/>
    </row>
    <row r="38" spans="1:37" ht="39.950000000000003" customHeight="1" x14ac:dyDescent="0.25">
      <c r="A38" s="127"/>
      <c r="B38" s="121"/>
      <c r="C38" s="47">
        <v>35</v>
      </c>
      <c r="D38" s="48" t="s">
        <v>318</v>
      </c>
      <c r="E38" s="58" t="s">
        <v>101</v>
      </c>
      <c r="F38" s="58" t="s">
        <v>446</v>
      </c>
      <c r="G38" s="57" t="s">
        <v>393</v>
      </c>
      <c r="H38" s="58" t="s">
        <v>25</v>
      </c>
      <c r="I38" s="50" t="s">
        <v>27</v>
      </c>
      <c r="J38" s="90">
        <v>1.45</v>
      </c>
      <c r="K38" s="35">
        <v>24</v>
      </c>
      <c r="L38" s="24">
        <f t="shared" si="0"/>
        <v>24</v>
      </c>
      <c r="M38" s="25" t="str">
        <f t="shared" si="1"/>
        <v>OK</v>
      </c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5"/>
      <c r="AI38" s="75"/>
      <c r="AJ38" s="75"/>
      <c r="AK38" s="75"/>
    </row>
    <row r="39" spans="1:37" ht="39.950000000000003" customHeight="1" x14ac:dyDescent="0.25">
      <c r="A39" s="127"/>
      <c r="B39" s="121"/>
      <c r="C39" s="47">
        <v>36</v>
      </c>
      <c r="D39" s="48" t="s">
        <v>318</v>
      </c>
      <c r="E39" s="58" t="s">
        <v>102</v>
      </c>
      <c r="F39" s="58" t="s">
        <v>446</v>
      </c>
      <c r="G39" s="57" t="s">
        <v>394</v>
      </c>
      <c r="H39" s="58" t="s">
        <v>25</v>
      </c>
      <c r="I39" s="50" t="s">
        <v>27</v>
      </c>
      <c r="J39" s="90">
        <v>1.45</v>
      </c>
      <c r="K39" s="35">
        <v>24</v>
      </c>
      <c r="L39" s="24">
        <f t="shared" si="0"/>
        <v>24</v>
      </c>
      <c r="M39" s="25" t="str">
        <f t="shared" si="1"/>
        <v>OK</v>
      </c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5"/>
      <c r="AI39" s="75"/>
      <c r="AJ39" s="75"/>
      <c r="AK39" s="75"/>
    </row>
    <row r="40" spans="1:37" ht="39.950000000000003" customHeight="1" x14ac:dyDescent="0.25">
      <c r="A40" s="127"/>
      <c r="B40" s="121"/>
      <c r="C40" s="47">
        <v>37</v>
      </c>
      <c r="D40" s="48" t="s">
        <v>318</v>
      </c>
      <c r="E40" s="58" t="s">
        <v>103</v>
      </c>
      <c r="F40" s="58" t="s">
        <v>446</v>
      </c>
      <c r="G40" s="57" t="s">
        <v>395</v>
      </c>
      <c r="H40" s="58" t="s">
        <v>25</v>
      </c>
      <c r="I40" s="50" t="s">
        <v>27</v>
      </c>
      <c r="J40" s="90">
        <v>1.45</v>
      </c>
      <c r="K40" s="35">
        <v>24</v>
      </c>
      <c r="L40" s="24">
        <f t="shared" si="0"/>
        <v>24</v>
      </c>
      <c r="M40" s="25" t="str">
        <f t="shared" si="1"/>
        <v>OK</v>
      </c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5"/>
      <c r="AI40" s="75"/>
      <c r="AJ40" s="75"/>
      <c r="AK40" s="75"/>
    </row>
    <row r="41" spans="1:37" ht="39.950000000000003" customHeight="1" x14ac:dyDescent="0.25">
      <c r="A41" s="127"/>
      <c r="B41" s="121"/>
      <c r="C41" s="47">
        <v>38</v>
      </c>
      <c r="D41" s="48" t="s">
        <v>318</v>
      </c>
      <c r="E41" s="47" t="s">
        <v>93</v>
      </c>
      <c r="F41" s="47" t="s">
        <v>447</v>
      </c>
      <c r="G41" s="57" t="s">
        <v>448</v>
      </c>
      <c r="H41" s="47" t="s">
        <v>25</v>
      </c>
      <c r="I41" s="50" t="s">
        <v>27</v>
      </c>
      <c r="J41" s="90">
        <v>1.6</v>
      </c>
      <c r="K41" s="35">
        <v>60</v>
      </c>
      <c r="L41" s="24">
        <f t="shared" si="0"/>
        <v>60</v>
      </c>
      <c r="M41" s="25" t="str">
        <f t="shared" si="1"/>
        <v>OK</v>
      </c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5"/>
      <c r="AI41" s="75"/>
      <c r="AJ41" s="75"/>
      <c r="AK41" s="75"/>
    </row>
    <row r="42" spans="1:37" ht="39.950000000000003" customHeight="1" x14ac:dyDescent="0.25">
      <c r="A42" s="127"/>
      <c r="B42" s="121"/>
      <c r="C42" s="47">
        <v>39</v>
      </c>
      <c r="D42" s="48" t="s">
        <v>318</v>
      </c>
      <c r="E42" s="47" t="s">
        <v>97</v>
      </c>
      <c r="F42" s="47" t="s">
        <v>447</v>
      </c>
      <c r="G42" s="57" t="s">
        <v>449</v>
      </c>
      <c r="H42" s="47" t="s">
        <v>25</v>
      </c>
      <c r="I42" s="50" t="s">
        <v>27</v>
      </c>
      <c r="J42" s="90">
        <v>1.6</v>
      </c>
      <c r="K42" s="35">
        <v>60</v>
      </c>
      <c r="L42" s="24">
        <f t="shared" si="0"/>
        <v>60</v>
      </c>
      <c r="M42" s="25" t="str">
        <f t="shared" si="1"/>
        <v>OK</v>
      </c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5"/>
      <c r="AI42" s="75"/>
      <c r="AJ42" s="75"/>
      <c r="AK42" s="75"/>
    </row>
    <row r="43" spans="1:37" ht="39.950000000000003" customHeight="1" x14ac:dyDescent="0.25">
      <c r="A43" s="127"/>
      <c r="B43" s="121"/>
      <c r="C43" s="47">
        <v>40</v>
      </c>
      <c r="D43" s="48" t="s">
        <v>318</v>
      </c>
      <c r="E43" s="47" t="s">
        <v>95</v>
      </c>
      <c r="F43" s="47" t="s">
        <v>447</v>
      </c>
      <c r="G43" s="57" t="s">
        <v>450</v>
      </c>
      <c r="H43" s="47" t="s">
        <v>25</v>
      </c>
      <c r="I43" s="50" t="s">
        <v>27</v>
      </c>
      <c r="J43" s="90">
        <v>1.6</v>
      </c>
      <c r="K43" s="35">
        <v>60</v>
      </c>
      <c r="L43" s="24">
        <f t="shared" si="0"/>
        <v>60</v>
      </c>
      <c r="M43" s="25" t="str">
        <f t="shared" si="1"/>
        <v>OK</v>
      </c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5"/>
      <c r="AI43" s="75"/>
      <c r="AJ43" s="75"/>
      <c r="AK43" s="75"/>
    </row>
    <row r="44" spans="1:37" ht="39.950000000000003" customHeight="1" x14ac:dyDescent="0.25">
      <c r="A44" s="127"/>
      <c r="B44" s="121"/>
      <c r="C44" s="47">
        <v>41</v>
      </c>
      <c r="D44" s="48" t="s">
        <v>318</v>
      </c>
      <c r="E44" s="47" t="s">
        <v>96</v>
      </c>
      <c r="F44" s="47" t="s">
        <v>447</v>
      </c>
      <c r="G44" s="57" t="s">
        <v>451</v>
      </c>
      <c r="H44" s="47" t="s">
        <v>25</v>
      </c>
      <c r="I44" s="50" t="s">
        <v>27</v>
      </c>
      <c r="J44" s="90">
        <v>1.56</v>
      </c>
      <c r="K44" s="35">
        <v>60</v>
      </c>
      <c r="L44" s="24">
        <f t="shared" si="0"/>
        <v>60</v>
      </c>
      <c r="M44" s="25" t="str">
        <f t="shared" si="1"/>
        <v>OK</v>
      </c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5"/>
      <c r="AI44" s="75"/>
      <c r="AJ44" s="75"/>
      <c r="AK44" s="75"/>
    </row>
    <row r="45" spans="1:37" ht="39.950000000000003" customHeight="1" x14ac:dyDescent="0.25">
      <c r="A45" s="127"/>
      <c r="B45" s="121"/>
      <c r="C45" s="47">
        <v>42</v>
      </c>
      <c r="D45" s="48" t="s">
        <v>318</v>
      </c>
      <c r="E45" s="47" t="s">
        <v>94</v>
      </c>
      <c r="F45" s="47" t="s">
        <v>447</v>
      </c>
      <c r="G45" s="57" t="s">
        <v>452</v>
      </c>
      <c r="H45" s="47" t="s">
        <v>25</v>
      </c>
      <c r="I45" s="50" t="s">
        <v>27</v>
      </c>
      <c r="J45" s="90">
        <v>1.6</v>
      </c>
      <c r="K45" s="35">
        <v>60</v>
      </c>
      <c r="L45" s="24">
        <f t="shared" si="0"/>
        <v>60</v>
      </c>
      <c r="M45" s="25" t="str">
        <f t="shared" si="1"/>
        <v>OK</v>
      </c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5"/>
      <c r="AI45" s="75"/>
      <c r="AJ45" s="75"/>
      <c r="AK45" s="75"/>
    </row>
    <row r="46" spans="1:37" ht="39.950000000000003" customHeight="1" x14ac:dyDescent="0.25">
      <c r="A46" s="127"/>
      <c r="B46" s="121"/>
      <c r="C46" s="47">
        <v>43</v>
      </c>
      <c r="D46" s="48" t="s">
        <v>318</v>
      </c>
      <c r="E46" s="58" t="s">
        <v>106</v>
      </c>
      <c r="F46" s="58" t="s">
        <v>416</v>
      </c>
      <c r="G46" s="49" t="s">
        <v>453</v>
      </c>
      <c r="H46" s="47" t="s">
        <v>25</v>
      </c>
      <c r="I46" s="50" t="s">
        <v>27</v>
      </c>
      <c r="J46" s="90">
        <v>2</v>
      </c>
      <c r="K46" s="35">
        <v>60</v>
      </c>
      <c r="L46" s="24">
        <f t="shared" si="0"/>
        <v>60</v>
      </c>
      <c r="M46" s="25" t="str">
        <f t="shared" si="1"/>
        <v>OK</v>
      </c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5"/>
      <c r="AI46" s="75"/>
      <c r="AJ46" s="75"/>
      <c r="AK46" s="75"/>
    </row>
    <row r="47" spans="1:37" ht="39.950000000000003" customHeight="1" x14ac:dyDescent="0.25">
      <c r="A47" s="127"/>
      <c r="B47" s="121"/>
      <c r="C47" s="47">
        <v>44</v>
      </c>
      <c r="D47" s="48" t="s">
        <v>318</v>
      </c>
      <c r="E47" s="58" t="s">
        <v>107</v>
      </c>
      <c r="F47" s="58" t="s">
        <v>416</v>
      </c>
      <c r="G47" s="49" t="s">
        <v>454</v>
      </c>
      <c r="H47" s="47" t="s">
        <v>25</v>
      </c>
      <c r="I47" s="50" t="s">
        <v>27</v>
      </c>
      <c r="J47" s="90">
        <v>2</v>
      </c>
      <c r="K47" s="35">
        <v>60</v>
      </c>
      <c r="L47" s="24">
        <f t="shared" si="0"/>
        <v>60</v>
      </c>
      <c r="M47" s="25" t="str">
        <f t="shared" si="1"/>
        <v>OK</v>
      </c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5"/>
      <c r="AI47" s="75"/>
      <c r="AJ47" s="75"/>
      <c r="AK47" s="75"/>
    </row>
    <row r="48" spans="1:37" ht="39.950000000000003" customHeight="1" x14ac:dyDescent="0.25">
      <c r="A48" s="127"/>
      <c r="B48" s="121"/>
      <c r="C48" s="47">
        <v>45</v>
      </c>
      <c r="D48" s="48" t="s">
        <v>325</v>
      </c>
      <c r="E48" s="58" t="s">
        <v>105</v>
      </c>
      <c r="F48" s="58" t="s">
        <v>455</v>
      </c>
      <c r="G48" s="59" t="s">
        <v>456</v>
      </c>
      <c r="H48" s="47" t="s">
        <v>25</v>
      </c>
      <c r="I48" s="50" t="s">
        <v>27</v>
      </c>
      <c r="J48" s="90">
        <v>10</v>
      </c>
      <c r="K48" s="35"/>
      <c r="L48" s="24">
        <f t="shared" si="0"/>
        <v>0</v>
      </c>
      <c r="M48" s="25" t="str">
        <f t="shared" si="1"/>
        <v>OK</v>
      </c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5"/>
      <c r="AI48" s="75"/>
      <c r="AJ48" s="75"/>
      <c r="AK48" s="75"/>
    </row>
    <row r="49" spans="1:37" ht="39.950000000000003" customHeight="1" x14ac:dyDescent="0.25">
      <c r="A49" s="127"/>
      <c r="B49" s="121"/>
      <c r="C49" s="47">
        <v>46</v>
      </c>
      <c r="D49" s="48" t="s">
        <v>318</v>
      </c>
      <c r="E49" s="47" t="s">
        <v>135</v>
      </c>
      <c r="F49" s="47" t="s">
        <v>457</v>
      </c>
      <c r="G49" s="49" t="s">
        <v>136</v>
      </c>
      <c r="H49" s="47" t="s">
        <v>25</v>
      </c>
      <c r="I49" s="50" t="s">
        <v>134</v>
      </c>
      <c r="J49" s="88">
        <v>0.8</v>
      </c>
      <c r="K49" s="35">
        <v>100</v>
      </c>
      <c r="L49" s="24">
        <f t="shared" si="0"/>
        <v>100</v>
      </c>
      <c r="M49" s="25" t="str">
        <f t="shared" si="1"/>
        <v>OK</v>
      </c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5"/>
      <c r="AI49" s="75"/>
      <c r="AJ49" s="75"/>
      <c r="AK49" s="75"/>
    </row>
    <row r="50" spans="1:37" ht="39.950000000000003" customHeight="1" x14ac:dyDescent="0.25">
      <c r="A50" s="128"/>
      <c r="B50" s="122"/>
      <c r="C50" s="47">
        <v>47</v>
      </c>
      <c r="D50" s="48" t="s">
        <v>318</v>
      </c>
      <c r="E50" s="47" t="s">
        <v>132</v>
      </c>
      <c r="F50" s="47" t="s">
        <v>458</v>
      </c>
      <c r="G50" s="49" t="s">
        <v>133</v>
      </c>
      <c r="H50" s="47" t="s">
        <v>25</v>
      </c>
      <c r="I50" s="50" t="s">
        <v>134</v>
      </c>
      <c r="J50" s="88">
        <v>1.1599999999999999</v>
      </c>
      <c r="K50" s="35">
        <v>100</v>
      </c>
      <c r="L50" s="24">
        <f t="shared" si="0"/>
        <v>100</v>
      </c>
      <c r="M50" s="25" t="str">
        <f t="shared" si="1"/>
        <v>OK</v>
      </c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5"/>
      <c r="AI50" s="75"/>
      <c r="AJ50" s="75"/>
      <c r="AK50" s="75"/>
    </row>
    <row r="51" spans="1:37" ht="39.950000000000003" customHeight="1" x14ac:dyDescent="0.25">
      <c r="A51" s="110">
        <v>6</v>
      </c>
      <c r="B51" s="112" t="s">
        <v>410</v>
      </c>
      <c r="C51" s="51">
        <v>48</v>
      </c>
      <c r="D51" s="52" t="s">
        <v>318</v>
      </c>
      <c r="E51" s="60" t="s">
        <v>108</v>
      </c>
      <c r="F51" s="60" t="s">
        <v>412</v>
      </c>
      <c r="G51" s="53" t="s">
        <v>459</v>
      </c>
      <c r="H51" s="51" t="s">
        <v>25</v>
      </c>
      <c r="I51" s="54" t="s">
        <v>27</v>
      </c>
      <c r="J51" s="91">
        <v>1.36</v>
      </c>
      <c r="K51" s="35">
        <v>150</v>
      </c>
      <c r="L51" s="24">
        <f t="shared" si="0"/>
        <v>150</v>
      </c>
      <c r="M51" s="25" t="str">
        <f t="shared" si="1"/>
        <v>OK</v>
      </c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5"/>
      <c r="AI51" s="75"/>
      <c r="AJ51" s="75"/>
      <c r="AK51" s="75"/>
    </row>
    <row r="52" spans="1:37" ht="39.950000000000003" customHeight="1" x14ac:dyDescent="0.25">
      <c r="A52" s="110"/>
      <c r="B52" s="113"/>
      <c r="C52" s="51">
        <v>49</v>
      </c>
      <c r="D52" s="52" t="s">
        <v>318</v>
      </c>
      <c r="E52" s="60" t="s">
        <v>109</v>
      </c>
      <c r="F52" s="60" t="s">
        <v>412</v>
      </c>
      <c r="G52" s="53" t="s">
        <v>460</v>
      </c>
      <c r="H52" s="51" t="s">
        <v>25</v>
      </c>
      <c r="I52" s="54" t="s">
        <v>27</v>
      </c>
      <c r="J52" s="91">
        <v>1.38</v>
      </c>
      <c r="K52" s="35">
        <v>150</v>
      </c>
      <c r="L52" s="24">
        <f t="shared" si="0"/>
        <v>150</v>
      </c>
      <c r="M52" s="25" t="str">
        <f t="shared" si="1"/>
        <v>OK</v>
      </c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5"/>
      <c r="AI52" s="75"/>
      <c r="AJ52" s="75"/>
      <c r="AK52" s="75"/>
    </row>
    <row r="53" spans="1:37" ht="39.950000000000003" customHeight="1" x14ac:dyDescent="0.25">
      <c r="A53" s="110"/>
      <c r="B53" s="113"/>
      <c r="C53" s="51">
        <v>50</v>
      </c>
      <c r="D53" s="52" t="s">
        <v>318</v>
      </c>
      <c r="E53" s="60" t="s">
        <v>110</v>
      </c>
      <c r="F53" s="60" t="s">
        <v>412</v>
      </c>
      <c r="G53" s="53" t="s">
        <v>461</v>
      </c>
      <c r="H53" s="51" t="s">
        <v>25</v>
      </c>
      <c r="I53" s="54" t="s">
        <v>27</v>
      </c>
      <c r="J53" s="91">
        <v>1.36</v>
      </c>
      <c r="K53" s="35">
        <v>150</v>
      </c>
      <c r="L53" s="24">
        <f t="shared" si="0"/>
        <v>150</v>
      </c>
      <c r="M53" s="25" t="str">
        <f t="shared" si="1"/>
        <v>OK</v>
      </c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5"/>
      <c r="AI53" s="75"/>
      <c r="AJ53" s="75"/>
      <c r="AK53" s="75"/>
    </row>
    <row r="54" spans="1:37" ht="39.950000000000003" customHeight="1" x14ac:dyDescent="0.25">
      <c r="A54" s="110"/>
      <c r="B54" s="113"/>
      <c r="C54" s="51">
        <v>51</v>
      </c>
      <c r="D54" s="52" t="s">
        <v>318</v>
      </c>
      <c r="E54" s="60" t="s">
        <v>111</v>
      </c>
      <c r="F54" s="60" t="s">
        <v>412</v>
      </c>
      <c r="G54" s="53" t="s">
        <v>462</v>
      </c>
      <c r="H54" s="51" t="s">
        <v>25</v>
      </c>
      <c r="I54" s="54" t="s">
        <v>27</v>
      </c>
      <c r="J54" s="91">
        <v>1.36</v>
      </c>
      <c r="K54" s="35">
        <v>150</v>
      </c>
      <c r="L54" s="24">
        <f t="shared" si="0"/>
        <v>150</v>
      </c>
      <c r="M54" s="25" t="str">
        <f t="shared" si="1"/>
        <v>OK</v>
      </c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5"/>
      <c r="AI54" s="75"/>
      <c r="AJ54" s="75"/>
      <c r="AK54" s="75"/>
    </row>
    <row r="55" spans="1:37" ht="39.950000000000003" customHeight="1" x14ac:dyDescent="0.25">
      <c r="A55" s="111"/>
      <c r="B55" s="114"/>
      <c r="C55" s="51">
        <v>52</v>
      </c>
      <c r="D55" s="52" t="s">
        <v>326</v>
      </c>
      <c r="E55" s="51" t="s">
        <v>112</v>
      </c>
      <c r="F55" s="51" t="s">
        <v>414</v>
      </c>
      <c r="G55" s="53" t="s">
        <v>113</v>
      </c>
      <c r="H55" s="51" t="s">
        <v>25</v>
      </c>
      <c r="I55" s="54" t="s">
        <v>114</v>
      </c>
      <c r="J55" s="89">
        <v>4.72</v>
      </c>
      <c r="K55" s="35">
        <v>100</v>
      </c>
      <c r="L55" s="24">
        <f t="shared" si="0"/>
        <v>100</v>
      </c>
      <c r="M55" s="25" t="str">
        <f t="shared" si="1"/>
        <v>OK</v>
      </c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5"/>
      <c r="AI55" s="75"/>
      <c r="AJ55" s="75"/>
      <c r="AK55" s="75"/>
    </row>
    <row r="56" spans="1:37" ht="39.950000000000003" customHeight="1" x14ac:dyDescent="0.25">
      <c r="A56" s="126">
        <v>7</v>
      </c>
      <c r="B56" s="120" t="s">
        <v>410</v>
      </c>
      <c r="C56" s="47">
        <v>53</v>
      </c>
      <c r="D56" s="48" t="s">
        <v>316</v>
      </c>
      <c r="E56" s="47" t="s">
        <v>143</v>
      </c>
      <c r="F56" s="47" t="s">
        <v>463</v>
      </c>
      <c r="G56" s="49" t="s">
        <v>144</v>
      </c>
      <c r="H56" s="47" t="s">
        <v>33</v>
      </c>
      <c r="I56" s="50" t="s">
        <v>27</v>
      </c>
      <c r="J56" s="88">
        <v>0.73</v>
      </c>
      <c r="K56" s="35">
        <v>20</v>
      </c>
      <c r="L56" s="24">
        <f t="shared" si="0"/>
        <v>20</v>
      </c>
      <c r="M56" s="25" t="str">
        <f t="shared" si="1"/>
        <v>OK</v>
      </c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5"/>
      <c r="AI56" s="75"/>
      <c r="AJ56" s="75"/>
      <c r="AK56" s="75"/>
    </row>
    <row r="57" spans="1:37" ht="39.950000000000003" customHeight="1" x14ac:dyDescent="0.25">
      <c r="A57" s="127"/>
      <c r="B57" s="121"/>
      <c r="C57" s="47">
        <v>54</v>
      </c>
      <c r="D57" s="48" t="s">
        <v>316</v>
      </c>
      <c r="E57" s="47" t="s">
        <v>145</v>
      </c>
      <c r="F57" s="47" t="s">
        <v>463</v>
      </c>
      <c r="G57" s="49" t="s">
        <v>146</v>
      </c>
      <c r="H57" s="47" t="s">
        <v>33</v>
      </c>
      <c r="I57" s="50" t="s">
        <v>27</v>
      </c>
      <c r="J57" s="88">
        <v>0.73</v>
      </c>
      <c r="K57" s="35">
        <v>20</v>
      </c>
      <c r="L57" s="24">
        <f t="shared" si="0"/>
        <v>20</v>
      </c>
      <c r="M57" s="25" t="str">
        <f t="shared" si="1"/>
        <v>OK</v>
      </c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5"/>
      <c r="AI57" s="75"/>
      <c r="AJ57" s="75"/>
      <c r="AK57" s="75"/>
    </row>
    <row r="58" spans="1:37" ht="39.950000000000003" customHeight="1" x14ac:dyDescent="0.25">
      <c r="A58" s="127"/>
      <c r="B58" s="121"/>
      <c r="C58" s="47">
        <v>55</v>
      </c>
      <c r="D58" s="48" t="s">
        <v>316</v>
      </c>
      <c r="E58" s="47" t="s">
        <v>147</v>
      </c>
      <c r="F58" s="47" t="s">
        <v>463</v>
      </c>
      <c r="G58" s="49" t="s">
        <v>148</v>
      </c>
      <c r="H58" s="47" t="s">
        <v>33</v>
      </c>
      <c r="I58" s="50" t="s">
        <v>27</v>
      </c>
      <c r="J58" s="88">
        <v>0.73</v>
      </c>
      <c r="K58" s="35">
        <v>20</v>
      </c>
      <c r="L58" s="24">
        <f t="shared" si="0"/>
        <v>20</v>
      </c>
      <c r="M58" s="25" t="str">
        <f t="shared" si="1"/>
        <v>OK</v>
      </c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5"/>
      <c r="AI58" s="75"/>
      <c r="AJ58" s="75"/>
      <c r="AK58" s="75"/>
    </row>
    <row r="59" spans="1:37" ht="39.950000000000003" customHeight="1" x14ac:dyDescent="0.25">
      <c r="A59" s="127"/>
      <c r="B59" s="121"/>
      <c r="C59" s="47">
        <v>56</v>
      </c>
      <c r="D59" s="48" t="s">
        <v>316</v>
      </c>
      <c r="E59" s="47" t="s">
        <v>149</v>
      </c>
      <c r="F59" s="47" t="s">
        <v>463</v>
      </c>
      <c r="G59" s="49" t="s">
        <v>150</v>
      </c>
      <c r="H59" s="47" t="s">
        <v>25</v>
      </c>
      <c r="I59" s="50" t="s">
        <v>27</v>
      </c>
      <c r="J59" s="88">
        <v>0.73</v>
      </c>
      <c r="K59" s="35">
        <v>20</v>
      </c>
      <c r="L59" s="24">
        <f t="shared" si="0"/>
        <v>20</v>
      </c>
      <c r="M59" s="25" t="str">
        <f t="shared" si="1"/>
        <v>OK</v>
      </c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5"/>
      <c r="AI59" s="75"/>
      <c r="AJ59" s="75"/>
      <c r="AK59" s="75"/>
    </row>
    <row r="60" spans="1:37" ht="39.950000000000003" customHeight="1" x14ac:dyDescent="0.25">
      <c r="A60" s="127"/>
      <c r="B60" s="121"/>
      <c r="C60" s="47">
        <v>57</v>
      </c>
      <c r="D60" s="48" t="s">
        <v>316</v>
      </c>
      <c r="E60" s="47" t="s">
        <v>151</v>
      </c>
      <c r="F60" s="47" t="s">
        <v>463</v>
      </c>
      <c r="G60" s="49" t="s">
        <v>152</v>
      </c>
      <c r="H60" s="47" t="s">
        <v>33</v>
      </c>
      <c r="I60" s="50" t="s">
        <v>27</v>
      </c>
      <c r="J60" s="88">
        <v>0.73</v>
      </c>
      <c r="K60" s="35">
        <v>20</v>
      </c>
      <c r="L60" s="24">
        <f t="shared" si="0"/>
        <v>20</v>
      </c>
      <c r="M60" s="25" t="str">
        <f t="shared" si="1"/>
        <v>OK</v>
      </c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5"/>
      <c r="AI60" s="75"/>
      <c r="AJ60" s="75"/>
      <c r="AK60" s="75"/>
    </row>
    <row r="61" spans="1:37" ht="39.950000000000003" customHeight="1" x14ac:dyDescent="0.25">
      <c r="A61" s="127"/>
      <c r="B61" s="121"/>
      <c r="C61" s="47">
        <v>58</v>
      </c>
      <c r="D61" s="48" t="s">
        <v>317</v>
      </c>
      <c r="E61" s="61" t="s">
        <v>159</v>
      </c>
      <c r="F61" s="61" t="s">
        <v>464</v>
      </c>
      <c r="G61" s="49" t="s">
        <v>465</v>
      </c>
      <c r="H61" s="47" t="s">
        <v>33</v>
      </c>
      <c r="I61" s="50" t="s">
        <v>27</v>
      </c>
      <c r="J61" s="88">
        <v>1.42</v>
      </c>
      <c r="K61" s="35">
        <v>20</v>
      </c>
      <c r="L61" s="24">
        <f t="shared" si="0"/>
        <v>20</v>
      </c>
      <c r="M61" s="25" t="str">
        <f t="shared" si="1"/>
        <v>OK</v>
      </c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5"/>
      <c r="AI61" s="75"/>
      <c r="AJ61" s="75"/>
      <c r="AK61" s="75"/>
    </row>
    <row r="62" spans="1:37" ht="39.950000000000003" customHeight="1" x14ac:dyDescent="0.25">
      <c r="A62" s="127"/>
      <c r="B62" s="121"/>
      <c r="C62" s="47">
        <v>59</v>
      </c>
      <c r="D62" s="48" t="s">
        <v>317</v>
      </c>
      <c r="E62" s="61" t="s">
        <v>158</v>
      </c>
      <c r="F62" s="61" t="s">
        <v>464</v>
      </c>
      <c r="G62" s="49" t="s">
        <v>466</v>
      </c>
      <c r="H62" s="47" t="s">
        <v>33</v>
      </c>
      <c r="I62" s="50" t="s">
        <v>27</v>
      </c>
      <c r="J62" s="88">
        <v>1.42</v>
      </c>
      <c r="K62" s="35">
        <v>20</v>
      </c>
      <c r="L62" s="24">
        <f t="shared" si="0"/>
        <v>20</v>
      </c>
      <c r="M62" s="25" t="str">
        <f t="shared" si="1"/>
        <v>OK</v>
      </c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5"/>
      <c r="AI62" s="75"/>
      <c r="AJ62" s="75"/>
      <c r="AK62" s="75"/>
    </row>
    <row r="63" spans="1:37" ht="39.950000000000003" customHeight="1" x14ac:dyDescent="0.25">
      <c r="A63" s="127"/>
      <c r="B63" s="121"/>
      <c r="C63" s="47">
        <v>60</v>
      </c>
      <c r="D63" s="48" t="s">
        <v>317</v>
      </c>
      <c r="E63" s="47" t="s">
        <v>157</v>
      </c>
      <c r="F63" s="47" t="s">
        <v>464</v>
      </c>
      <c r="G63" s="49" t="s">
        <v>467</v>
      </c>
      <c r="H63" s="47" t="s">
        <v>33</v>
      </c>
      <c r="I63" s="50" t="s">
        <v>27</v>
      </c>
      <c r="J63" s="88">
        <v>1.42</v>
      </c>
      <c r="K63" s="35">
        <v>20</v>
      </c>
      <c r="L63" s="24">
        <f t="shared" si="0"/>
        <v>20</v>
      </c>
      <c r="M63" s="25" t="str">
        <f t="shared" si="1"/>
        <v>OK</v>
      </c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5"/>
      <c r="AI63" s="75"/>
      <c r="AJ63" s="75"/>
      <c r="AK63" s="75"/>
    </row>
    <row r="64" spans="1:37" ht="39.950000000000003" customHeight="1" x14ac:dyDescent="0.25">
      <c r="A64" s="127"/>
      <c r="B64" s="121"/>
      <c r="C64" s="47">
        <v>61</v>
      </c>
      <c r="D64" s="48" t="s">
        <v>317</v>
      </c>
      <c r="E64" s="61" t="s">
        <v>161</v>
      </c>
      <c r="F64" s="61" t="s">
        <v>464</v>
      </c>
      <c r="G64" s="49" t="s">
        <v>468</v>
      </c>
      <c r="H64" s="47" t="s">
        <v>33</v>
      </c>
      <c r="I64" s="50" t="s">
        <v>27</v>
      </c>
      <c r="J64" s="88">
        <v>1.42</v>
      </c>
      <c r="K64" s="35">
        <v>20</v>
      </c>
      <c r="L64" s="24">
        <f t="shared" si="0"/>
        <v>20</v>
      </c>
      <c r="M64" s="25" t="str">
        <f t="shared" si="1"/>
        <v>OK</v>
      </c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5"/>
      <c r="AI64" s="75"/>
      <c r="AJ64" s="75"/>
      <c r="AK64" s="75"/>
    </row>
    <row r="65" spans="1:37" ht="39.950000000000003" customHeight="1" x14ac:dyDescent="0.25">
      <c r="A65" s="127"/>
      <c r="B65" s="121"/>
      <c r="C65" s="47">
        <v>62</v>
      </c>
      <c r="D65" s="48" t="s">
        <v>317</v>
      </c>
      <c r="E65" s="47" t="s">
        <v>153</v>
      </c>
      <c r="F65" s="47" t="s">
        <v>464</v>
      </c>
      <c r="G65" s="49" t="s">
        <v>469</v>
      </c>
      <c r="H65" s="47" t="s">
        <v>33</v>
      </c>
      <c r="I65" s="50" t="s">
        <v>27</v>
      </c>
      <c r="J65" s="88">
        <v>1.42</v>
      </c>
      <c r="K65" s="35">
        <v>20</v>
      </c>
      <c r="L65" s="24">
        <f t="shared" si="0"/>
        <v>20</v>
      </c>
      <c r="M65" s="25" t="str">
        <f t="shared" si="1"/>
        <v>OK</v>
      </c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5"/>
      <c r="AI65" s="75"/>
      <c r="AJ65" s="75"/>
      <c r="AK65" s="75"/>
    </row>
    <row r="66" spans="1:37" ht="39.950000000000003" customHeight="1" x14ac:dyDescent="0.25">
      <c r="A66" s="127"/>
      <c r="B66" s="121"/>
      <c r="C66" s="47">
        <v>63</v>
      </c>
      <c r="D66" s="48" t="s">
        <v>317</v>
      </c>
      <c r="E66" s="47" t="s">
        <v>156</v>
      </c>
      <c r="F66" s="47" t="s">
        <v>464</v>
      </c>
      <c r="G66" s="49" t="s">
        <v>470</v>
      </c>
      <c r="H66" s="47" t="s">
        <v>33</v>
      </c>
      <c r="I66" s="50" t="s">
        <v>27</v>
      </c>
      <c r="J66" s="88">
        <v>1.42</v>
      </c>
      <c r="K66" s="35">
        <v>20</v>
      </c>
      <c r="L66" s="24">
        <f t="shared" si="0"/>
        <v>20</v>
      </c>
      <c r="M66" s="25" t="str">
        <f t="shared" si="1"/>
        <v>OK</v>
      </c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5"/>
      <c r="AI66" s="75"/>
      <c r="AJ66" s="75"/>
      <c r="AK66" s="75"/>
    </row>
    <row r="67" spans="1:37" ht="39.950000000000003" customHeight="1" x14ac:dyDescent="0.25">
      <c r="A67" s="127"/>
      <c r="B67" s="121"/>
      <c r="C67" s="47">
        <v>64</v>
      </c>
      <c r="D67" s="48" t="s">
        <v>317</v>
      </c>
      <c r="E67" s="47" t="s">
        <v>154</v>
      </c>
      <c r="F67" s="47" t="s">
        <v>464</v>
      </c>
      <c r="G67" s="49" t="s">
        <v>471</v>
      </c>
      <c r="H67" s="47" t="s">
        <v>33</v>
      </c>
      <c r="I67" s="50" t="s">
        <v>27</v>
      </c>
      <c r="J67" s="88">
        <v>1.42</v>
      </c>
      <c r="K67" s="35">
        <v>20</v>
      </c>
      <c r="L67" s="24">
        <f t="shared" si="0"/>
        <v>20</v>
      </c>
      <c r="M67" s="25" t="str">
        <f t="shared" si="1"/>
        <v>OK</v>
      </c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5"/>
      <c r="AI67" s="75"/>
      <c r="AJ67" s="75"/>
      <c r="AK67" s="75"/>
    </row>
    <row r="68" spans="1:37" ht="39.950000000000003" customHeight="1" x14ac:dyDescent="0.25">
      <c r="A68" s="127"/>
      <c r="B68" s="121"/>
      <c r="C68" s="47">
        <v>65</v>
      </c>
      <c r="D68" s="48" t="s">
        <v>317</v>
      </c>
      <c r="E68" s="47" t="s">
        <v>155</v>
      </c>
      <c r="F68" s="47" t="s">
        <v>464</v>
      </c>
      <c r="G68" s="49" t="s">
        <v>472</v>
      </c>
      <c r="H68" s="47" t="s">
        <v>33</v>
      </c>
      <c r="I68" s="50" t="s">
        <v>27</v>
      </c>
      <c r="J68" s="88">
        <v>1.42</v>
      </c>
      <c r="K68" s="40">
        <v>20</v>
      </c>
      <c r="L68" s="24">
        <f t="shared" si="0"/>
        <v>20</v>
      </c>
      <c r="M68" s="25" t="str">
        <f t="shared" si="1"/>
        <v>OK</v>
      </c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5"/>
      <c r="AI68" s="75"/>
      <c r="AJ68" s="75"/>
      <c r="AK68" s="75"/>
    </row>
    <row r="69" spans="1:37" ht="39.950000000000003" customHeight="1" x14ac:dyDescent="0.25">
      <c r="A69" s="127"/>
      <c r="B69" s="121"/>
      <c r="C69" s="47">
        <v>66</v>
      </c>
      <c r="D69" s="48" t="s">
        <v>317</v>
      </c>
      <c r="E69" s="61" t="s">
        <v>160</v>
      </c>
      <c r="F69" s="47" t="s">
        <v>464</v>
      </c>
      <c r="G69" s="49" t="s">
        <v>473</v>
      </c>
      <c r="H69" s="47" t="s">
        <v>33</v>
      </c>
      <c r="I69" s="50" t="s">
        <v>27</v>
      </c>
      <c r="J69" s="88">
        <v>1.42</v>
      </c>
      <c r="K69" s="35">
        <v>20</v>
      </c>
      <c r="L69" s="24">
        <f t="shared" ref="L69:L132" si="2">K69-(SUM(N69:AG69))</f>
        <v>20</v>
      </c>
      <c r="M69" s="25" t="str">
        <f t="shared" ref="M69:M132" si="3">IF(L69&lt;0,"ATENÇÃO","OK")</f>
        <v>OK</v>
      </c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5"/>
      <c r="AI69" s="75"/>
      <c r="AJ69" s="75"/>
      <c r="AK69" s="75"/>
    </row>
    <row r="70" spans="1:37" ht="39.950000000000003" customHeight="1" x14ac:dyDescent="0.25">
      <c r="A70" s="127"/>
      <c r="B70" s="121"/>
      <c r="C70" s="47">
        <v>67</v>
      </c>
      <c r="D70" s="48" t="s">
        <v>317</v>
      </c>
      <c r="E70" s="47" t="s">
        <v>162</v>
      </c>
      <c r="F70" s="47" t="s">
        <v>464</v>
      </c>
      <c r="G70" s="49" t="s">
        <v>474</v>
      </c>
      <c r="H70" s="47" t="s">
        <v>33</v>
      </c>
      <c r="I70" s="50" t="s">
        <v>27</v>
      </c>
      <c r="J70" s="88">
        <v>1.42</v>
      </c>
      <c r="K70" s="35">
        <v>20</v>
      </c>
      <c r="L70" s="24">
        <f t="shared" si="2"/>
        <v>20</v>
      </c>
      <c r="M70" s="25" t="str">
        <f t="shared" si="3"/>
        <v>OK</v>
      </c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5"/>
      <c r="AI70" s="75"/>
      <c r="AJ70" s="75"/>
      <c r="AK70" s="75"/>
    </row>
    <row r="71" spans="1:37" ht="39.950000000000003" customHeight="1" x14ac:dyDescent="0.25">
      <c r="A71" s="127"/>
      <c r="B71" s="121"/>
      <c r="C71" s="47">
        <v>68</v>
      </c>
      <c r="D71" s="48" t="s">
        <v>317</v>
      </c>
      <c r="E71" s="47" t="s">
        <v>163</v>
      </c>
      <c r="F71" s="47" t="s">
        <v>464</v>
      </c>
      <c r="G71" s="49" t="s">
        <v>475</v>
      </c>
      <c r="H71" s="47" t="s">
        <v>33</v>
      </c>
      <c r="I71" s="50" t="s">
        <v>27</v>
      </c>
      <c r="J71" s="88">
        <v>1.42</v>
      </c>
      <c r="K71" s="35">
        <v>20</v>
      </c>
      <c r="L71" s="24">
        <f t="shared" si="2"/>
        <v>20</v>
      </c>
      <c r="M71" s="25" t="str">
        <f t="shared" si="3"/>
        <v>OK</v>
      </c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5"/>
      <c r="AI71" s="75"/>
      <c r="AJ71" s="75"/>
      <c r="AK71" s="75"/>
    </row>
    <row r="72" spans="1:37" ht="39.950000000000003" customHeight="1" x14ac:dyDescent="0.25">
      <c r="A72" s="127"/>
      <c r="B72" s="121"/>
      <c r="C72" s="47">
        <v>69</v>
      </c>
      <c r="D72" s="48" t="s">
        <v>318</v>
      </c>
      <c r="E72" s="47" t="s">
        <v>124</v>
      </c>
      <c r="F72" s="47" t="s">
        <v>476</v>
      </c>
      <c r="G72" s="49" t="s">
        <v>125</v>
      </c>
      <c r="H72" s="47" t="s">
        <v>25</v>
      </c>
      <c r="I72" s="50" t="s">
        <v>27</v>
      </c>
      <c r="J72" s="88">
        <v>1.19</v>
      </c>
      <c r="K72" s="35"/>
      <c r="L72" s="24">
        <f t="shared" si="2"/>
        <v>0</v>
      </c>
      <c r="M72" s="25" t="str">
        <f t="shared" si="3"/>
        <v>OK</v>
      </c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5"/>
      <c r="AI72" s="75"/>
      <c r="AJ72" s="75"/>
      <c r="AK72" s="75"/>
    </row>
    <row r="73" spans="1:37" ht="39.950000000000003" customHeight="1" x14ac:dyDescent="0.25">
      <c r="A73" s="127"/>
      <c r="B73" s="121"/>
      <c r="C73" s="47">
        <v>70</v>
      </c>
      <c r="D73" s="48" t="s">
        <v>318</v>
      </c>
      <c r="E73" s="47" t="s">
        <v>115</v>
      </c>
      <c r="F73" s="47" t="s">
        <v>477</v>
      </c>
      <c r="G73" s="49" t="s">
        <v>327</v>
      </c>
      <c r="H73" s="47" t="s">
        <v>28</v>
      </c>
      <c r="I73" s="50" t="s">
        <v>27</v>
      </c>
      <c r="J73" s="88">
        <v>1.64</v>
      </c>
      <c r="K73" s="35">
        <v>10</v>
      </c>
      <c r="L73" s="24">
        <f t="shared" si="2"/>
        <v>10</v>
      </c>
      <c r="M73" s="25" t="str">
        <f t="shared" si="3"/>
        <v>OK</v>
      </c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5"/>
      <c r="AI73" s="75"/>
      <c r="AJ73" s="75"/>
      <c r="AK73" s="75"/>
    </row>
    <row r="74" spans="1:37" ht="39.950000000000003" customHeight="1" x14ac:dyDescent="0.25">
      <c r="A74" s="127"/>
      <c r="B74" s="121"/>
      <c r="C74" s="47">
        <v>71</v>
      </c>
      <c r="D74" s="48" t="s">
        <v>318</v>
      </c>
      <c r="E74" s="47" t="s">
        <v>116</v>
      </c>
      <c r="F74" s="47" t="s">
        <v>477</v>
      </c>
      <c r="G74" s="49" t="s">
        <v>328</v>
      </c>
      <c r="H74" s="47" t="s">
        <v>28</v>
      </c>
      <c r="I74" s="50" t="s">
        <v>27</v>
      </c>
      <c r="J74" s="88">
        <v>1.43</v>
      </c>
      <c r="K74" s="35">
        <v>10</v>
      </c>
      <c r="L74" s="24">
        <f t="shared" si="2"/>
        <v>10</v>
      </c>
      <c r="M74" s="25" t="str">
        <f t="shared" si="3"/>
        <v>OK</v>
      </c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5"/>
      <c r="AI74" s="75"/>
      <c r="AJ74" s="75"/>
      <c r="AK74" s="75"/>
    </row>
    <row r="75" spans="1:37" ht="39.950000000000003" customHeight="1" x14ac:dyDescent="0.25">
      <c r="A75" s="127"/>
      <c r="B75" s="121"/>
      <c r="C75" s="47">
        <v>72</v>
      </c>
      <c r="D75" s="48" t="s">
        <v>318</v>
      </c>
      <c r="E75" s="47" t="s">
        <v>117</v>
      </c>
      <c r="F75" s="47" t="s">
        <v>477</v>
      </c>
      <c r="G75" s="49" t="s">
        <v>329</v>
      </c>
      <c r="H75" s="47" t="s">
        <v>28</v>
      </c>
      <c r="I75" s="50" t="s">
        <v>27</v>
      </c>
      <c r="J75" s="88">
        <v>1.42</v>
      </c>
      <c r="K75" s="35">
        <v>10</v>
      </c>
      <c r="L75" s="24">
        <f t="shared" si="2"/>
        <v>10</v>
      </c>
      <c r="M75" s="25" t="str">
        <f t="shared" si="3"/>
        <v>OK</v>
      </c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5"/>
      <c r="AI75" s="75"/>
      <c r="AJ75" s="75"/>
      <c r="AK75" s="75"/>
    </row>
    <row r="76" spans="1:37" ht="39.950000000000003" customHeight="1" x14ac:dyDescent="0.25">
      <c r="A76" s="127"/>
      <c r="B76" s="121"/>
      <c r="C76" s="47">
        <v>73</v>
      </c>
      <c r="D76" s="48" t="s">
        <v>318</v>
      </c>
      <c r="E76" s="47" t="s">
        <v>118</v>
      </c>
      <c r="F76" s="47" t="s">
        <v>477</v>
      </c>
      <c r="G76" s="49" t="s">
        <v>330</v>
      </c>
      <c r="H76" s="47" t="s">
        <v>28</v>
      </c>
      <c r="I76" s="50" t="s">
        <v>27</v>
      </c>
      <c r="J76" s="88">
        <v>1.84</v>
      </c>
      <c r="K76" s="35">
        <v>10</v>
      </c>
      <c r="L76" s="24">
        <f t="shared" si="2"/>
        <v>10</v>
      </c>
      <c r="M76" s="25" t="str">
        <f t="shared" si="3"/>
        <v>OK</v>
      </c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5"/>
      <c r="AI76" s="75"/>
      <c r="AJ76" s="75"/>
      <c r="AK76" s="75"/>
    </row>
    <row r="77" spans="1:37" ht="39.950000000000003" customHeight="1" x14ac:dyDescent="0.25">
      <c r="A77" s="127"/>
      <c r="B77" s="121"/>
      <c r="C77" s="47">
        <v>74</v>
      </c>
      <c r="D77" s="48" t="s">
        <v>318</v>
      </c>
      <c r="E77" s="47" t="s">
        <v>119</v>
      </c>
      <c r="F77" s="47" t="s">
        <v>477</v>
      </c>
      <c r="G77" s="49" t="s">
        <v>331</v>
      </c>
      <c r="H77" s="47" t="s">
        <v>28</v>
      </c>
      <c r="I77" s="50" t="s">
        <v>27</v>
      </c>
      <c r="J77" s="88">
        <v>1.88</v>
      </c>
      <c r="K77" s="35">
        <v>10</v>
      </c>
      <c r="L77" s="24">
        <f t="shared" si="2"/>
        <v>10</v>
      </c>
      <c r="M77" s="25" t="str">
        <f t="shared" si="3"/>
        <v>OK</v>
      </c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5"/>
      <c r="AI77" s="75"/>
      <c r="AJ77" s="75"/>
      <c r="AK77" s="75"/>
    </row>
    <row r="78" spans="1:37" ht="39.950000000000003" customHeight="1" x14ac:dyDescent="0.25">
      <c r="A78" s="127"/>
      <c r="B78" s="121"/>
      <c r="C78" s="47">
        <v>75</v>
      </c>
      <c r="D78" s="48" t="s">
        <v>318</v>
      </c>
      <c r="E78" s="47" t="s">
        <v>120</v>
      </c>
      <c r="F78" s="47" t="s">
        <v>412</v>
      </c>
      <c r="G78" s="49" t="s">
        <v>332</v>
      </c>
      <c r="H78" s="47" t="s">
        <v>28</v>
      </c>
      <c r="I78" s="50" t="s">
        <v>27</v>
      </c>
      <c r="J78" s="92">
        <v>2.4700000000000002</v>
      </c>
      <c r="K78" s="35">
        <v>15</v>
      </c>
      <c r="L78" s="24">
        <f t="shared" si="2"/>
        <v>15</v>
      </c>
      <c r="M78" s="25" t="str">
        <f t="shared" si="3"/>
        <v>OK</v>
      </c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5"/>
      <c r="AI78" s="75"/>
      <c r="AJ78" s="75"/>
      <c r="AK78" s="75"/>
    </row>
    <row r="79" spans="1:37" ht="39.950000000000003" customHeight="1" x14ac:dyDescent="0.25">
      <c r="A79" s="127"/>
      <c r="B79" s="121"/>
      <c r="C79" s="47">
        <v>76</v>
      </c>
      <c r="D79" s="48" t="s">
        <v>318</v>
      </c>
      <c r="E79" s="47" t="s">
        <v>121</v>
      </c>
      <c r="F79" s="47" t="s">
        <v>412</v>
      </c>
      <c r="G79" s="49" t="s">
        <v>333</v>
      </c>
      <c r="H79" s="47" t="s">
        <v>28</v>
      </c>
      <c r="I79" s="50" t="s">
        <v>27</v>
      </c>
      <c r="J79" s="92">
        <v>4.34</v>
      </c>
      <c r="K79" s="35">
        <v>15</v>
      </c>
      <c r="L79" s="24">
        <f t="shared" si="2"/>
        <v>15</v>
      </c>
      <c r="M79" s="25" t="str">
        <f t="shared" si="3"/>
        <v>OK</v>
      </c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5"/>
      <c r="AI79" s="75"/>
      <c r="AJ79" s="75"/>
      <c r="AK79" s="75"/>
    </row>
    <row r="80" spans="1:37" ht="39.950000000000003" customHeight="1" x14ac:dyDescent="0.25">
      <c r="A80" s="127"/>
      <c r="B80" s="121"/>
      <c r="C80" s="47">
        <v>77</v>
      </c>
      <c r="D80" s="48" t="s">
        <v>318</v>
      </c>
      <c r="E80" s="47" t="s">
        <v>122</v>
      </c>
      <c r="F80" s="47" t="s">
        <v>412</v>
      </c>
      <c r="G80" s="49" t="s">
        <v>334</v>
      </c>
      <c r="H80" s="47" t="s">
        <v>28</v>
      </c>
      <c r="I80" s="50" t="s">
        <v>27</v>
      </c>
      <c r="J80" s="92">
        <v>10.94</v>
      </c>
      <c r="K80" s="35">
        <v>15</v>
      </c>
      <c r="L80" s="24">
        <f t="shared" si="2"/>
        <v>15</v>
      </c>
      <c r="M80" s="25" t="str">
        <f t="shared" si="3"/>
        <v>OK</v>
      </c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5"/>
      <c r="AI80" s="75"/>
      <c r="AJ80" s="75"/>
      <c r="AK80" s="75"/>
    </row>
    <row r="81" spans="1:37" ht="39.950000000000003" customHeight="1" x14ac:dyDescent="0.25">
      <c r="A81" s="127"/>
      <c r="B81" s="121"/>
      <c r="C81" s="47">
        <v>78</v>
      </c>
      <c r="D81" s="48" t="s">
        <v>336</v>
      </c>
      <c r="E81" s="47" t="s">
        <v>128</v>
      </c>
      <c r="F81" s="47" t="s">
        <v>478</v>
      </c>
      <c r="G81" s="67" t="s">
        <v>479</v>
      </c>
      <c r="H81" s="47" t="s">
        <v>25</v>
      </c>
      <c r="I81" s="50" t="s">
        <v>27</v>
      </c>
      <c r="J81" s="92">
        <v>3.84</v>
      </c>
      <c r="K81" s="35">
        <v>15</v>
      </c>
      <c r="L81" s="24">
        <f t="shared" si="2"/>
        <v>15</v>
      </c>
      <c r="M81" s="25" t="str">
        <f t="shared" si="3"/>
        <v>OK</v>
      </c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5"/>
      <c r="AI81" s="75"/>
      <c r="AJ81" s="75"/>
      <c r="AK81" s="75"/>
    </row>
    <row r="82" spans="1:37" ht="39.950000000000003" customHeight="1" x14ac:dyDescent="0.25">
      <c r="A82" s="127"/>
      <c r="B82" s="121"/>
      <c r="C82" s="47">
        <v>79</v>
      </c>
      <c r="D82" s="48" t="s">
        <v>317</v>
      </c>
      <c r="E82" s="47" t="s">
        <v>126</v>
      </c>
      <c r="F82" s="47" t="s">
        <v>478</v>
      </c>
      <c r="G82" s="56" t="s">
        <v>480</v>
      </c>
      <c r="H82" s="47" t="s">
        <v>32</v>
      </c>
      <c r="I82" s="50" t="s">
        <v>27</v>
      </c>
      <c r="J82" s="92">
        <v>1.47</v>
      </c>
      <c r="K82" s="35">
        <v>50</v>
      </c>
      <c r="L82" s="24">
        <f t="shared" si="2"/>
        <v>50</v>
      </c>
      <c r="M82" s="25" t="str">
        <f t="shared" si="3"/>
        <v>OK</v>
      </c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5"/>
      <c r="AI82" s="75"/>
      <c r="AJ82" s="75"/>
      <c r="AK82" s="75"/>
    </row>
    <row r="83" spans="1:37" ht="39.950000000000003" customHeight="1" x14ac:dyDescent="0.25">
      <c r="A83" s="127"/>
      <c r="B83" s="121"/>
      <c r="C83" s="47">
        <v>80</v>
      </c>
      <c r="D83" s="48" t="s">
        <v>336</v>
      </c>
      <c r="E83" s="47" t="s">
        <v>127</v>
      </c>
      <c r="F83" s="47" t="s">
        <v>445</v>
      </c>
      <c r="G83" s="62" t="s">
        <v>481</v>
      </c>
      <c r="H83" s="47" t="s">
        <v>25</v>
      </c>
      <c r="I83" s="50" t="s">
        <v>27</v>
      </c>
      <c r="J83" s="88">
        <v>0.91</v>
      </c>
      <c r="K83" s="35">
        <v>36</v>
      </c>
      <c r="L83" s="24">
        <f t="shared" si="2"/>
        <v>36</v>
      </c>
      <c r="M83" s="25" t="str">
        <f t="shared" si="3"/>
        <v>OK</v>
      </c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5"/>
      <c r="AI83" s="75"/>
      <c r="AJ83" s="75"/>
      <c r="AK83" s="75"/>
    </row>
    <row r="84" spans="1:37" ht="39.950000000000003" customHeight="1" x14ac:dyDescent="0.25">
      <c r="A84" s="127"/>
      <c r="B84" s="121"/>
      <c r="C84" s="47">
        <v>81</v>
      </c>
      <c r="D84" s="48" t="s">
        <v>318</v>
      </c>
      <c r="E84" s="47" t="s">
        <v>129</v>
      </c>
      <c r="F84" s="47" t="s">
        <v>414</v>
      </c>
      <c r="G84" s="49" t="s">
        <v>337</v>
      </c>
      <c r="H84" s="47" t="s">
        <v>32</v>
      </c>
      <c r="I84" s="50" t="s">
        <v>27</v>
      </c>
      <c r="J84" s="88">
        <v>1.04</v>
      </c>
      <c r="K84" s="35">
        <v>36</v>
      </c>
      <c r="L84" s="24">
        <f t="shared" si="2"/>
        <v>36</v>
      </c>
      <c r="M84" s="25" t="str">
        <f t="shared" si="3"/>
        <v>OK</v>
      </c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5"/>
      <c r="AI84" s="75"/>
      <c r="AJ84" s="75"/>
      <c r="AK84" s="75"/>
    </row>
    <row r="85" spans="1:37" ht="39.950000000000003" customHeight="1" x14ac:dyDescent="0.25">
      <c r="A85" s="127"/>
      <c r="B85" s="121"/>
      <c r="C85" s="47">
        <v>82</v>
      </c>
      <c r="D85" s="48" t="s">
        <v>318</v>
      </c>
      <c r="E85" s="47" t="s">
        <v>130</v>
      </c>
      <c r="F85" s="47" t="s">
        <v>416</v>
      </c>
      <c r="G85" s="49" t="s">
        <v>338</v>
      </c>
      <c r="H85" s="47" t="s">
        <v>25</v>
      </c>
      <c r="I85" s="50" t="s">
        <v>27</v>
      </c>
      <c r="J85" s="88">
        <v>2.23</v>
      </c>
      <c r="K85" s="35">
        <v>36</v>
      </c>
      <c r="L85" s="24">
        <f t="shared" si="2"/>
        <v>36</v>
      </c>
      <c r="M85" s="25" t="str">
        <f t="shared" si="3"/>
        <v>OK</v>
      </c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5"/>
      <c r="AI85" s="75"/>
      <c r="AJ85" s="75"/>
      <c r="AK85" s="75"/>
    </row>
    <row r="86" spans="1:37" ht="39.950000000000003" customHeight="1" x14ac:dyDescent="0.25">
      <c r="A86" s="128"/>
      <c r="B86" s="122"/>
      <c r="C86" s="47">
        <v>83</v>
      </c>
      <c r="D86" s="48" t="s">
        <v>318</v>
      </c>
      <c r="E86" s="47" t="s">
        <v>131</v>
      </c>
      <c r="F86" s="47" t="s">
        <v>482</v>
      </c>
      <c r="G86" s="49" t="s">
        <v>483</v>
      </c>
      <c r="H86" s="47" t="s">
        <v>25</v>
      </c>
      <c r="I86" s="50" t="s">
        <v>27</v>
      </c>
      <c r="J86" s="88">
        <v>7.88</v>
      </c>
      <c r="K86" s="35">
        <v>25</v>
      </c>
      <c r="L86" s="24">
        <f t="shared" si="2"/>
        <v>25</v>
      </c>
      <c r="M86" s="25" t="str">
        <f t="shared" si="3"/>
        <v>OK</v>
      </c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5"/>
      <c r="AI86" s="75"/>
      <c r="AJ86" s="75"/>
      <c r="AK86" s="75"/>
    </row>
    <row r="87" spans="1:37" ht="39.950000000000003" customHeight="1" x14ac:dyDescent="0.25">
      <c r="A87" s="109">
        <v>8</v>
      </c>
      <c r="B87" s="112" t="s">
        <v>484</v>
      </c>
      <c r="C87" s="51">
        <v>84</v>
      </c>
      <c r="D87" s="52" t="s">
        <v>318</v>
      </c>
      <c r="E87" s="51" t="s">
        <v>142</v>
      </c>
      <c r="F87" s="51" t="s">
        <v>485</v>
      </c>
      <c r="G87" s="53" t="s">
        <v>341</v>
      </c>
      <c r="H87" s="51" t="s">
        <v>25</v>
      </c>
      <c r="I87" s="54" t="s">
        <v>27</v>
      </c>
      <c r="J87" s="89">
        <v>30</v>
      </c>
      <c r="K87" s="35"/>
      <c r="L87" s="24">
        <f t="shared" si="2"/>
        <v>0</v>
      </c>
      <c r="M87" s="25" t="str">
        <f t="shared" si="3"/>
        <v>OK</v>
      </c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5"/>
      <c r="AI87" s="75"/>
      <c r="AJ87" s="75"/>
      <c r="AK87" s="75"/>
    </row>
    <row r="88" spans="1:37" ht="39.950000000000003" customHeight="1" x14ac:dyDescent="0.25">
      <c r="A88" s="110"/>
      <c r="B88" s="113"/>
      <c r="C88" s="51">
        <v>85</v>
      </c>
      <c r="D88" s="52" t="s">
        <v>318</v>
      </c>
      <c r="E88" s="51" t="s">
        <v>141</v>
      </c>
      <c r="F88" s="51" t="s">
        <v>486</v>
      </c>
      <c r="G88" s="53" t="s">
        <v>340</v>
      </c>
      <c r="H88" s="51" t="s">
        <v>25</v>
      </c>
      <c r="I88" s="54" t="s">
        <v>27</v>
      </c>
      <c r="J88" s="89">
        <v>24</v>
      </c>
      <c r="K88" s="35">
        <v>25</v>
      </c>
      <c r="L88" s="24">
        <f t="shared" si="2"/>
        <v>25</v>
      </c>
      <c r="M88" s="25" t="str">
        <f t="shared" si="3"/>
        <v>OK</v>
      </c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5"/>
      <c r="AI88" s="75"/>
      <c r="AJ88" s="75"/>
      <c r="AK88" s="75"/>
    </row>
    <row r="89" spans="1:37" ht="39.950000000000003" customHeight="1" x14ac:dyDescent="0.25">
      <c r="A89" s="111"/>
      <c r="B89" s="114"/>
      <c r="C89" s="51">
        <v>86</v>
      </c>
      <c r="D89" s="52" t="s">
        <v>318</v>
      </c>
      <c r="E89" s="77" t="s">
        <v>487</v>
      </c>
      <c r="F89" s="77" t="s">
        <v>488</v>
      </c>
      <c r="G89" s="53" t="s">
        <v>489</v>
      </c>
      <c r="H89" s="51" t="s">
        <v>490</v>
      </c>
      <c r="I89" s="54" t="s">
        <v>27</v>
      </c>
      <c r="J89" s="89">
        <v>313.37</v>
      </c>
      <c r="K89" s="35"/>
      <c r="L89" s="24">
        <f t="shared" si="2"/>
        <v>0</v>
      </c>
      <c r="M89" s="25" t="str">
        <f t="shared" si="3"/>
        <v>OK</v>
      </c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5"/>
      <c r="AI89" s="75"/>
      <c r="AJ89" s="75"/>
      <c r="AK89" s="75"/>
    </row>
    <row r="90" spans="1:37" ht="39.950000000000003" customHeight="1" x14ac:dyDescent="0.25">
      <c r="A90" s="117">
        <v>9</v>
      </c>
      <c r="B90" s="120" t="s">
        <v>484</v>
      </c>
      <c r="C90" s="47">
        <v>87</v>
      </c>
      <c r="D90" s="48" t="s">
        <v>316</v>
      </c>
      <c r="E90" s="47" t="s">
        <v>303</v>
      </c>
      <c r="F90" s="47" t="s">
        <v>491</v>
      </c>
      <c r="G90" s="49" t="s">
        <v>492</v>
      </c>
      <c r="H90" s="47" t="s">
        <v>25</v>
      </c>
      <c r="I90" s="47" t="s">
        <v>27</v>
      </c>
      <c r="J90" s="88">
        <v>0.18</v>
      </c>
      <c r="K90" s="35"/>
      <c r="L90" s="24">
        <f t="shared" si="2"/>
        <v>0</v>
      </c>
      <c r="M90" s="25" t="str">
        <f t="shared" si="3"/>
        <v>OK</v>
      </c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5"/>
      <c r="AI90" s="75"/>
      <c r="AJ90" s="75"/>
      <c r="AK90" s="75"/>
    </row>
    <row r="91" spans="1:37" ht="39.950000000000003" customHeight="1" x14ac:dyDescent="0.25">
      <c r="A91" s="118"/>
      <c r="B91" s="121"/>
      <c r="C91" s="47">
        <v>88</v>
      </c>
      <c r="D91" s="48" t="s">
        <v>383</v>
      </c>
      <c r="E91" s="47" t="s">
        <v>304</v>
      </c>
      <c r="F91" s="47" t="s">
        <v>493</v>
      </c>
      <c r="G91" s="49" t="s">
        <v>384</v>
      </c>
      <c r="H91" s="47" t="s">
        <v>25</v>
      </c>
      <c r="I91" s="47" t="s">
        <v>31</v>
      </c>
      <c r="J91" s="88">
        <v>23.46</v>
      </c>
      <c r="K91" s="35"/>
      <c r="L91" s="24">
        <f t="shared" si="2"/>
        <v>0</v>
      </c>
      <c r="M91" s="25" t="str">
        <f t="shared" si="3"/>
        <v>OK</v>
      </c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5"/>
      <c r="AI91" s="75"/>
      <c r="AJ91" s="75"/>
      <c r="AK91" s="75"/>
    </row>
    <row r="92" spans="1:37" ht="39.950000000000003" customHeight="1" x14ac:dyDescent="0.25">
      <c r="A92" s="118"/>
      <c r="B92" s="121"/>
      <c r="C92" s="47">
        <v>89</v>
      </c>
      <c r="D92" s="48" t="s">
        <v>318</v>
      </c>
      <c r="E92" s="78" t="s">
        <v>292</v>
      </c>
      <c r="F92" s="78" t="s">
        <v>494</v>
      </c>
      <c r="G92" s="49" t="s">
        <v>385</v>
      </c>
      <c r="H92" s="47" t="s">
        <v>25</v>
      </c>
      <c r="I92" s="47" t="s">
        <v>27</v>
      </c>
      <c r="J92" s="88">
        <v>0.8</v>
      </c>
      <c r="K92" s="35">
        <v>1000</v>
      </c>
      <c r="L92" s="24">
        <f t="shared" si="2"/>
        <v>1000</v>
      </c>
      <c r="M92" s="25" t="str">
        <f t="shared" si="3"/>
        <v>OK</v>
      </c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5"/>
      <c r="AI92" s="75"/>
      <c r="AJ92" s="75"/>
      <c r="AK92" s="75"/>
    </row>
    <row r="93" spans="1:37" ht="39.950000000000003" customHeight="1" x14ac:dyDescent="0.25">
      <c r="A93" s="118"/>
      <c r="B93" s="121"/>
      <c r="C93" s="47">
        <v>90</v>
      </c>
      <c r="D93" s="48" t="s">
        <v>318</v>
      </c>
      <c r="E93" s="78" t="s">
        <v>293</v>
      </c>
      <c r="F93" s="78" t="s">
        <v>495</v>
      </c>
      <c r="G93" s="49" t="s">
        <v>386</v>
      </c>
      <c r="H93" s="47" t="s">
        <v>25</v>
      </c>
      <c r="I93" s="47" t="s">
        <v>27</v>
      </c>
      <c r="J93" s="88">
        <v>0.5</v>
      </c>
      <c r="K93" s="35">
        <v>2000</v>
      </c>
      <c r="L93" s="24">
        <f t="shared" si="2"/>
        <v>2000</v>
      </c>
      <c r="M93" s="25" t="str">
        <f t="shared" si="3"/>
        <v>OK</v>
      </c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5"/>
      <c r="AI93" s="75"/>
      <c r="AJ93" s="75"/>
      <c r="AK93" s="75"/>
    </row>
    <row r="94" spans="1:37" ht="39.950000000000003" customHeight="1" x14ac:dyDescent="0.25">
      <c r="A94" s="118"/>
      <c r="B94" s="121"/>
      <c r="C94" s="47">
        <v>91</v>
      </c>
      <c r="D94" s="48" t="s">
        <v>318</v>
      </c>
      <c r="E94" s="78" t="s">
        <v>306</v>
      </c>
      <c r="F94" s="78" t="s">
        <v>496</v>
      </c>
      <c r="G94" s="49" t="s">
        <v>307</v>
      </c>
      <c r="H94" s="47" t="s">
        <v>25</v>
      </c>
      <c r="I94" s="47" t="s">
        <v>27</v>
      </c>
      <c r="J94" s="88">
        <v>2.4</v>
      </c>
      <c r="K94" s="35"/>
      <c r="L94" s="24">
        <f t="shared" si="2"/>
        <v>0</v>
      </c>
      <c r="M94" s="25" t="str">
        <f t="shared" si="3"/>
        <v>OK</v>
      </c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5"/>
      <c r="AI94" s="75"/>
      <c r="AJ94" s="75"/>
      <c r="AK94" s="75"/>
    </row>
    <row r="95" spans="1:37" ht="39.950000000000003" customHeight="1" x14ac:dyDescent="0.25">
      <c r="A95" s="119"/>
      <c r="B95" s="122"/>
      <c r="C95" s="47">
        <v>92</v>
      </c>
      <c r="D95" s="48" t="s">
        <v>318</v>
      </c>
      <c r="E95" s="47" t="s">
        <v>306</v>
      </c>
      <c r="F95" s="47" t="s">
        <v>496</v>
      </c>
      <c r="G95" s="67" t="s">
        <v>497</v>
      </c>
      <c r="H95" s="66" t="s">
        <v>25</v>
      </c>
      <c r="I95" s="66" t="s">
        <v>27</v>
      </c>
      <c r="J95" s="88">
        <v>2.4</v>
      </c>
      <c r="K95" s="35"/>
      <c r="L95" s="24">
        <f t="shared" si="2"/>
        <v>0</v>
      </c>
      <c r="M95" s="25" t="str">
        <f t="shared" si="3"/>
        <v>OK</v>
      </c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5"/>
      <c r="AI95" s="75"/>
      <c r="AJ95" s="75"/>
      <c r="AK95" s="75"/>
    </row>
    <row r="96" spans="1:37" ht="39.950000000000003" customHeight="1" x14ac:dyDescent="0.25">
      <c r="A96" s="123">
        <v>10</v>
      </c>
      <c r="B96" s="112" t="s">
        <v>498</v>
      </c>
      <c r="C96" s="51">
        <v>93</v>
      </c>
      <c r="D96" s="52" t="s">
        <v>323</v>
      </c>
      <c r="E96" s="51" t="s">
        <v>81</v>
      </c>
      <c r="F96" s="51" t="s">
        <v>580</v>
      </c>
      <c r="G96" s="53" t="s">
        <v>82</v>
      </c>
      <c r="H96" s="51" t="s">
        <v>25</v>
      </c>
      <c r="I96" s="54" t="s">
        <v>27</v>
      </c>
      <c r="J96" s="89">
        <v>15.81</v>
      </c>
      <c r="K96" s="35">
        <v>10</v>
      </c>
      <c r="L96" s="24">
        <f t="shared" si="2"/>
        <v>10</v>
      </c>
      <c r="M96" s="25" t="str">
        <f t="shared" si="3"/>
        <v>OK</v>
      </c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5"/>
      <c r="AI96" s="75"/>
      <c r="AJ96" s="75"/>
      <c r="AK96" s="75"/>
    </row>
    <row r="97" spans="1:37" ht="39.950000000000003" customHeight="1" x14ac:dyDescent="0.25">
      <c r="A97" s="124"/>
      <c r="B97" s="113"/>
      <c r="C97" s="51">
        <v>94</v>
      </c>
      <c r="D97" s="52" t="s">
        <v>318</v>
      </c>
      <c r="E97" s="51" t="s">
        <v>123</v>
      </c>
      <c r="F97" s="51" t="s">
        <v>581</v>
      </c>
      <c r="G97" s="55" t="s">
        <v>335</v>
      </c>
      <c r="H97" s="51" t="s">
        <v>25</v>
      </c>
      <c r="I97" s="54" t="s">
        <v>27</v>
      </c>
      <c r="J97" s="89">
        <v>2.16</v>
      </c>
      <c r="K97" s="35"/>
      <c r="L97" s="24">
        <f t="shared" si="2"/>
        <v>0</v>
      </c>
      <c r="M97" s="25" t="str">
        <f t="shared" si="3"/>
        <v>OK</v>
      </c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5"/>
      <c r="AI97" s="75"/>
      <c r="AJ97" s="75"/>
      <c r="AK97" s="75"/>
    </row>
    <row r="98" spans="1:37" ht="39.950000000000003" customHeight="1" x14ac:dyDescent="0.25">
      <c r="A98" s="124"/>
      <c r="B98" s="113"/>
      <c r="C98" s="51">
        <v>95</v>
      </c>
      <c r="D98" s="52" t="s">
        <v>318</v>
      </c>
      <c r="E98" s="51" t="s">
        <v>65</v>
      </c>
      <c r="F98" s="51" t="s">
        <v>582</v>
      </c>
      <c r="G98" s="53" t="s">
        <v>66</v>
      </c>
      <c r="H98" s="51" t="s">
        <v>25</v>
      </c>
      <c r="I98" s="54" t="s">
        <v>27</v>
      </c>
      <c r="J98" s="89">
        <v>1.45</v>
      </c>
      <c r="K98" s="35">
        <v>25</v>
      </c>
      <c r="L98" s="24">
        <f t="shared" si="2"/>
        <v>25</v>
      </c>
      <c r="M98" s="25" t="str">
        <f t="shared" si="3"/>
        <v>OK</v>
      </c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5"/>
      <c r="AI98" s="75"/>
      <c r="AJ98" s="75"/>
      <c r="AK98" s="75"/>
    </row>
    <row r="99" spans="1:37" ht="39.950000000000003" customHeight="1" x14ac:dyDescent="0.25">
      <c r="A99" s="124"/>
      <c r="B99" s="113"/>
      <c r="C99" s="51">
        <v>96</v>
      </c>
      <c r="D99" s="52" t="s">
        <v>318</v>
      </c>
      <c r="E99" s="51" t="s">
        <v>62</v>
      </c>
      <c r="F99" s="51" t="s">
        <v>412</v>
      </c>
      <c r="G99" s="53" t="s">
        <v>63</v>
      </c>
      <c r="H99" s="51" t="s">
        <v>25</v>
      </c>
      <c r="I99" s="54" t="s">
        <v>27</v>
      </c>
      <c r="J99" s="89">
        <v>1.5</v>
      </c>
      <c r="K99" s="35">
        <v>15</v>
      </c>
      <c r="L99" s="24">
        <f t="shared" si="2"/>
        <v>15</v>
      </c>
      <c r="M99" s="25" t="str">
        <f t="shared" si="3"/>
        <v>OK</v>
      </c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5"/>
      <c r="AI99" s="75"/>
      <c r="AJ99" s="75"/>
      <c r="AK99" s="75"/>
    </row>
    <row r="100" spans="1:37" ht="39.950000000000003" customHeight="1" x14ac:dyDescent="0.25">
      <c r="A100" s="124"/>
      <c r="B100" s="113"/>
      <c r="C100" s="51">
        <v>97</v>
      </c>
      <c r="D100" s="52" t="s">
        <v>318</v>
      </c>
      <c r="E100" s="51" t="s">
        <v>196</v>
      </c>
      <c r="F100" s="51" t="s">
        <v>583</v>
      </c>
      <c r="G100" s="53" t="s">
        <v>348</v>
      </c>
      <c r="H100" s="51" t="s">
        <v>34</v>
      </c>
      <c r="I100" s="54" t="s">
        <v>27</v>
      </c>
      <c r="J100" s="89">
        <v>0.71</v>
      </c>
      <c r="K100" s="35">
        <v>15</v>
      </c>
      <c r="L100" s="24">
        <f t="shared" si="2"/>
        <v>15</v>
      </c>
      <c r="M100" s="25" t="str">
        <f t="shared" si="3"/>
        <v>OK</v>
      </c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5"/>
      <c r="AI100" s="75"/>
      <c r="AJ100" s="75"/>
      <c r="AK100" s="75"/>
    </row>
    <row r="101" spans="1:37" ht="39.950000000000003" customHeight="1" x14ac:dyDescent="0.25">
      <c r="A101" s="124"/>
      <c r="B101" s="113"/>
      <c r="C101" s="51">
        <v>98</v>
      </c>
      <c r="D101" s="52" t="s">
        <v>318</v>
      </c>
      <c r="E101" s="51" t="s">
        <v>186</v>
      </c>
      <c r="F101" s="51" t="s">
        <v>584</v>
      </c>
      <c r="G101" s="55" t="s">
        <v>187</v>
      </c>
      <c r="H101" s="51" t="s">
        <v>34</v>
      </c>
      <c r="I101" s="54" t="s">
        <v>27</v>
      </c>
      <c r="J101" s="89">
        <v>5.9</v>
      </c>
      <c r="K101" s="35">
        <v>120</v>
      </c>
      <c r="L101" s="24">
        <f t="shared" si="2"/>
        <v>120</v>
      </c>
      <c r="M101" s="25" t="str">
        <f t="shared" si="3"/>
        <v>OK</v>
      </c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5"/>
      <c r="AI101" s="75"/>
      <c r="AJ101" s="75"/>
      <c r="AK101" s="75"/>
    </row>
    <row r="102" spans="1:37" ht="39.950000000000003" customHeight="1" x14ac:dyDescent="0.25">
      <c r="A102" s="124"/>
      <c r="B102" s="113"/>
      <c r="C102" s="51">
        <v>99</v>
      </c>
      <c r="D102" s="52" t="s">
        <v>318</v>
      </c>
      <c r="E102" s="51" t="s">
        <v>190</v>
      </c>
      <c r="F102" s="51" t="s">
        <v>584</v>
      </c>
      <c r="G102" s="53" t="s">
        <v>191</v>
      </c>
      <c r="H102" s="51" t="s">
        <v>25</v>
      </c>
      <c r="I102" s="54" t="s">
        <v>27</v>
      </c>
      <c r="J102" s="89">
        <v>3.2</v>
      </c>
      <c r="K102" s="35">
        <v>60</v>
      </c>
      <c r="L102" s="24">
        <f t="shared" si="2"/>
        <v>60</v>
      </c>
      <c r="M102" s="25" t="str">
        <f t="shared" si="3"/>
        <v>OK</v>
      </c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5"/>
      <c r="AI102" s="75"/>
      <c r="AJ102" s="75"/>
      <c r="AK102" s="75"/>
    </row>
    <row r="103" spans="1:37" ht="39.950000000000003" customHeight="1" x14ac:dyDescent="0.25">
      <c r="A103" s="124"/>
      <c r="B103" s="113"/>
      <c r="C103" s="51">
        <v>100</v>
      </c>
      <c r="D103" s="52" t="s">
        <v>318</v>
      </c>
      <c r="E103" s="51" t="s">
        <v>188</v>
      </c>
      <c r="F103" s="51" t="s">
        <v>583</v>
      </c>
      <c r="G103" s="55" t="s">
        <v>189</v>
      </c>
      <c r="H103" s="51" t="s">
        <v>34</v>
      </c>
      <c r="I103" s="54" t="s">
        <v>27</v>
      </c>
      <c r="J103" s="89">
        <v>0.95</v>
      </c>
      <c r="K103" s="40">
        <v>60</v>
      </c>
      <c r="L103" s="24">
        <f t="shared" si="2"/>
        <v>60</v>
      </c>
      <c r="M103" s="25" t="str">
        <f t="shared" si="3"/>
        <v>OK</v>
      </c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5"/>
      <c r="AI103" s="75"/>
      <c r="AJ103" s="75"/>
      <c r="AK103" s="75"/>
    </row>
    <row r="104" spans="1:37" ht="39.950000000000003" customHeight="1" x14ac:dyDescent="0.25">
      <c r="A104" s="124"/>
      <c r="B104" s="113"/>
      <c r="C104" s="51">
        <v>101</v>
      </c>
      <c r="D104" s="52" t="s">
        <v>318</v>
      </c>
      <c r="E104" s="51" t="s">
        <v>201</v>
      </c>
      <c r="F104" s="51" t="s">
        <v>585</v>
      </c>
      <c r="G104" s="53" t="s">
        <v>504</v>
      </c>
      <c r="H104" s="51" t="s">
        <v>34</v>
      </c>
      <c r="I104" s="54" t="s">
        <v>27</v>
      </c>
      <c r="J104" s="89">
        <v>52.65</v>
      </c>
      <c r="K104" s="40">
        <v>1</v>
      </c>
      <c r="L104" s="24">
        <f t="shared" si="2"/>
        <v>1</v>
      </c>
      <c r="M104" s="25" t="str">
        <f t="shared" si="3"/>
        <v>OK</v>
      </c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5"/>
      <c r="AI104" s="75"/>
      <c r="AJ104" s="75"/>
      <c r="AK104" s="75"/>
    </row>
    <row r="105" spans="1:37" ht="39.950000000000003" customHeight="1" x14ac:dyDescent="0.25">
      <c r="A105" s="124"/>
      <c r="B105" s="113"/>
      <c r="C105" s="51">
        <v>102</v>
      </c>
      <c r="D105" s="52" t="s">
        <v>318</v>
      </c>
      <c r="E105" s="51" t="s">
        <v>350</v>
      </c>
      <c r="F105" s="51" t="s">
        <v>583</v>
      </c>
      <c r="G105" s="53" t="s">
        <v>351</v>
      </c>
      <c r="H105" s="51" t="s">
        <v>34</v>
      </c>
      <c r="I105" s="54" t="s">
        <v>27</v>
      </c>
      <c r="J105" s="89">
        <v>0.7</v>
      </c>
      <c r="K105" s="40">
        <v>15</v>
      </c>
      <c r="L105" s="24">
        <f t="shared" si="2"/>
        <v>15</v>
      </c>
      <c r="M105" s="25" t="str">
        <f t="shared" si="3"/>
        <v>OK</v>
      </c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5"/>
      <c r="AI105" s="75"/>
      <c r="AJ105" s="75"/>
      <c r="AK105" s="75"/>
    </row>
    <row r="106" spans="1:37" ht="39.950000000000003" customHeight="1" x14ac:dyDescent="0.25">
      <c r="A106" s="124"/>
      <c r="B106" s="113"/>
      <c r="C106" s="51">
        <v>103</v>
      </c>
      <c r="D106" s="52" t="s">
        <v>318</v>
      </c>
      <c r="E106" s="51" t="s">
        <v>197</v>
      </c>
      <c r="F106" s="51" t="s">
        <v>583</v>
      </c>
      <c r="G106" s="53" t="s">
        <v>349</v>
      </c>
      <c r="H106" s="51" t="s">
        <v>34</v>
      </c>
      <c r="I106" s="54" t="s">
        <v>27</v>
      </c>
      <c r="J106" s="89">
        <v>0.71</v>
      </c>
      <c r="K106" s="40">
        <v>15</v>
      </c>
      <c r="L106" s="24">
        <f t="shared" si="2"/>
        <v>15</v>
      </c>
      <c r="M106" s="25" t="str">
        <f t="shared" si="3"/>
        <v>OK</v>
      </c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5"/>
      <c r="AI106" s="75"/>
      <c r="AJ106" s="75"/>
      <c r="AK106" s="75"/>
    </row>
    <row r="107" spans="1:37" ht="39.950000000000003" customHeight="1" x14ac:dyDescent="0.25">
      <c r="A107" s="124"/>
      <c r="B107" s="113"/>
      <c r="C107" s="51">
        <v>104</v>
      </c>
      <c r="D107" s="52" t="s">
        <v>318</v>
      </c>
      <c r="E107" s="51" t="s">
        <v>505</v>
      </c>
      <c r="F107" s="51" t="s">
        <v>502</v>
      </c>
      <c r="G107" s="53" t="s">
        <v>198</v>
      </c>
      <c r="H107" s="51" t="s">
        <v>34</v>
      </c>
      <c r="I107" s="54" t="s">
        <v>27</v>
      </c>
      <c r="J107" s="89">
        <v>12.85</v>
      </c>
      <c r="K107" s="40">
        <v>25</v>
      </c>
      <c r="L107" s="24">
        <f t="shared" si="2"/>
        <v>25</v>
      </c>
      <c r="M107" s="25" t="str">
        <f t="shared" si="3"/>
        <v>OK</v>
      </c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5"/>
      <c r="AI107" s="75"/>
      <c r="AJ107" s="75"/>
      <c r="AK107" s="75"/>
    </row>
    <row r="108" spans="1:37" ht="39.950000000000003" customHeight="1" x14ac:dyDescent="0.25">
      <c r="A108" s="125"/>
      <c r="B108" s="114"/>
      <c r="C108" s="51">
        <v>105</v>
      </c>
      <c r="D108" s="52" t="s">
        <v>318</v>
      </c>
      <c r="E108" s="51" t="s">
        <v>199</v>
      </c>
      <c r="F108" s="51" t="s">
        <v>584</v>
      </c>
      <c r="G108" s="53" t="s">
        <v>200</v>
      </c>
      <c r="H108" s="51" t="s">
        <v>25</v>
      </c>
      <c r="I108" s="54" t="s">
        <v>27</v>
      </c>
      <c r="J108" s="89">
        <v>7.78</v>
      </c>
      <c r="K108" s="40">
        <v>25</v>
      </c>
      <c r="L108" s="24">
        <f t="shared" si="2"/>
        <v>25</v>
      </c>
      <c r="M108" s="25" t="str">
        <f t="shared" si="3"/>
        <v>OK</v>
      </c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5"/>
      <c r="AI108" s="75"/>
      <c r="AJ108" s="75"/>
      <c r="AK108" s="75"/>
    </row>
    <row r="109" spans="1:37" ht="39.950000000000003" customHeight="1" x14ac:dyDescent="0.25">
      <c r="A109" s="126">
        <v>11</v>
      </c>
      <c r="B109" s="120" t="s">
        <v>410</v>
      </c>
      <c r="C109" s="47">
        <v>106</v>
      </c>
      <c r="D109" s="48" t="s">
        <v>318</v>
      </c>
      <c r="E109" s="47" t="s">
        <v>216</v>
      </c>
      <c r="F109" s="47" t="s">
        <v>507</v>
      </c>
      <c r="G109" s="49" t="s">
        <v>217</v>
      </c>
      <c r="H109" s="47" t="s">
        <v>25</v>
      </c>
      <c r="I109" s="50" t="s">
        <v>27</v>
      </c>
      <c r="J109" s="88">
        <v>46.76</v>
      </c>
      <c r="K109" s="35"/>
      <c r="L109" s="24">
        <f t="shared" si="2"/>
        <v>0</v>
      </c>
      <c r="M109" s="25" t="str">
        <f t="shared" si="3"/>
        <v>OK</v>
      </c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5"/>
      <c r="AI109" s="75"/>
      <c r="AJ109" s="75"/>
      <c r="AK109" s="75"/>
    </row>
    <row r="110" spans="1:37" ht="39.950000000000003" customHeight="1" x14ac:dyDescent="0.25">
      <c r="A110" s="127"/>
      <c r="B110" s="121"/>
      <c r="C110" s="47">
        <v>107</v>
      </c>
      <c r="D110" s="48" t="s">
        <v>318</v>
      </c>
      <c r="E110" s="47" t="s">
        <v>212</v>
      </c>
      <c r="F110" s="47" t="s">
        <v>455</v>
      </c>
      <c r="G110" s="56" t="s">
        <v>358</v>
      </c>
      <c r="H110" s="47" t="s">
        <v>25</v>
      </c>
      <c r="I110" s="50" t="s">
        <v>27</v>
      </c>
      <c r="J110" s="88">
        <v>33.42</v>
      </c>
      <c r="K110" s="35">
        <v>30</v>
      </c>
      <c r="L110" s="24">
        <f t="shared" si="2"/>
        <v>30</v>
      </c>
      <c r="M110" s="25" t="str">
        <f t="shared" si="3"/>
        <v>OK</v>
      </c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5"/>
      <c r="AI110" s="75"/>
      <c r="AJ110" s="75"/>
      <c r="AK110" s="75"/>
    </row>
    <row r="111" spans="1:37" ht="39.950000000000003" customHeight="1" x14ac:dyDescent="0.25">
      <c r="A111" s="128"/>
      <c r="B111" s="122"/>
      <c r="C111" s="47">
        <v>108</v>
      </c>
      <c r="D111" s="48" t="s">
        <v>318</v>
      </c>
      <c r="E111" s="47" t="s">
        <v>215</v>
      </c>
      <c r="F111" s="47" t="s">
        <v>416</v>
      </c>
      <c r="G111" s="56" t="s">
        <v>508</v>
      </c>
      <c r="H111" s="47" t="s">
        <v>25</v>
      </c>
      <c r="I111" s="50" t="s">
        <v>27</v>
      </c>
      <c r="J111" s="88">
        <v>8.2100000000000009</v>
      </c>
      <c r="K111" s="40"/>
      <c r="L111" s="24">
        <f t="shared" si="2"/>
        <v>0</v>
      </c>
      <c r="M111" s="25" t="str">
        <f t="shared" si="3"/>
        <v>OK</v>
      </c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5"/>
      <c r="AI111" s="75"/>
      <c r="AJ111" s="75"/>
      <c r="AK111" s="75"/>
    </row>
    <row r="112" spans="1:37" ht="39.950000000000003" customHeight="1" x14ac:dyDescent="0.25">
      <c r="A112" s="109">
        <v>12</v>
      </c>
      <c r="B112" s="112" t="s">
        <v>410</v>
      </c>
      <c r="C112" s="51">
        <v>109</v>
      </c>
      <c r="D112" s="52" t="s">
        <v>317</v>
      </c>
      <c r="E112" s="51" t="s">
        <v>207</v>
      </c>
      <c r="F112" s="51" t="s">
        <v>478</v>
      </c>
      <c r="G112" s="63" t="s">
        <v>354</v>
      </c>
      <c r="H112" s="51" t="s">
        <v>28</v>
      </c>
      <c r="I112" s="54" t="s">
        <v>27</v>
      </c>
      <c r="J112" s="89">
        <v>1.1000000000000001</v>
      </c>
      <c r="K112" s="40"/>
      <c r="L112" s="24">
        <f t="shared" si="2"/>
        <v>0</v>
      </c>
      <c r="M112" s="25" t="str">
        <f t="shared" si="3"/>
        <v>OK</v>
      </c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5"/>
      <c r="AI112" s="75"/>
      <c r="AJ112" s="75"/>
      <c r="AK112" s="75"/>
    </row>
    <row r="113" spans="1:37" ht="39.950000000000003" customHeight="1" x14ac:dyDescent="0.25">
      <c r="A113" s="110"/>
      <c r="B113" s="113"/>
      <c r="C113" s="51">
        <v>110</v>
      </c>
      <c r="D113" s="52" t="s">
        <v>317</v>
      </c>
      <c r="E113" s="51" t="s">
        <v>209</v>
      </c>
      <c r="F113" s="51" t="s">
        <v>509</v>
      </c>
      <c r="G113" s="63" t="s">
        <v>356</v>
      </c>
      <c r="H113" s="51" t="s">
        <v>28</v>
      </c>
      <c r="I113" s="54" t="s">
        <v>27</v>
      </c>
      <c r="J113" s="89">
        <v>2</v>
      </c>
      <c r="K113" s="35">
        <v>60</v>
      </c>
      <c r="L113" s="24">
        <f t="shared" si="2"/>
        <v>60</v>
      </c>
      <c r="M113" s="25" t="str">
        <f t="shared" si="3"/>
        <v>OK</v>
      </c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5"/>
      <c r="AI113" s="75"/>
      <c r="AJ113" s="75"/>
      <c r="AK113" s="75"/>
    </row>
    <row r="114" spans="1:37" ht="39.950000000000003" customHeight="1" x14ac:dyDescent="0.25">
      <c r="A114" s="110"/>
      <c r="B114" s="113"/>
      <c r="C114" s="51">
        <v>111</v>
      </c>
      <c r="D114" s="52" t="s">
        <v>317</v>
      </c>
      <c r="E114" s="51" t="s">
        <v>208</v>
      </c>
      <c r="F114" s="51" t="s">
        <v>509</v>
      </c>
      <c r="G114" s="63" t="s">
        <v>355</v>
      </c>
      <c r="H114" s="51" t="s">
        <v>28</v>
      </c>
      <c r="I114" s="54" t="s">
        <v>27</v>
      </c>
      <c r="J114" s="89">
        <v>2.5</v>
      </c>
      <c r="K114" s="35">
        <v>60</v>
      </c>
      <c r="L114" s="24">
        <f t="shared" si="2"/>
        <v>60</v>
      </c>
      <c r="M114" s="25" t="str">
        <f t="shared" si="3"/>
        <v>OK</v>
      </c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5"/>
      <c r="AI114" s="75"/>
      <c r="AJ114" s="75"/>
      <c r="AK114" s="75"/>
    </row>
    <row r="115" spans="1:37" ht="39.950000000000003" customHeight="1" x14ac:dyDescent="0.25">
      <c r="A115" s="110"/>
      <c r="B115" s="113"/>
      <c r="C115" s="51">
        <v>112</v>
      </c>
      <c r="D115" s="52" t="s">
        <v>318</v>
      </c>
      <c r="E115" s="51" t="s">
        <v>202</v>
      </c>
      <c r="F115" s="51" t="s">
        <v>445</v>
      </c>
      <c r="G115" s="55" t="s">
        <v>352</v>
      </c>
      <c r="H115" s="51" t="s">
        <v>30</v>
      </c>
      <c r="I115" s="54" t="s">
        <v>27</v>
      </c>
      <c r="J115" s="89">
        <v>0.5</v>
      </c>
      <c r="K115" s="35">
        <v>12</v>
      </c>
      <c r="L115" s="24">
        <f t="shared" si="2"/>
        <v>12</v>
      </c>
      <c r="M115" s="25" t="str">
        <f t="shared" si="3"/>
        <v>OK</v>
      </c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5"/>
      <c r="AI115" s="75"/>
      <c r="AJ115" s="75"/>
      <c r="AK115" s="75"/>
    </row>
    <row r="116" spans="1:37" ht="39.950000000000003" customHeight="1" x14ac:dyDescent="0.25">
      <c r="A116" s="110"/>
      <c r="B116" s="113"/>
      <c r="C116" s="51">
        <v>113</v>
      </c>
      <c r="D116" s="52" t="s">
        <v>318</v>
      </c>
      <c r="E116" s="51" t="s">
        <v>203</v>
      </c>
      <c r="F116" s="51" t="s">
        <v>445</v>
      </c>
      <c r="G116" s="55" t="s">
        <v>353</v>
      </c>
      <c r="H116" s="51" t="s">
        <v>30</v>
      </c>
      <c r="I116" s="54" t="s">
        <v>27</v>
      </c>
      <c r="J116" s="89">
        <v>0.5</v>
      </c>
      <c r="K116" s="35">
        <v>12</v>
      </c>
      <c r="L116" s="24">
        <f t="shared" si="2"/>
        <v>12</v>
      </c>
      <c r="M116" s="25" t="str">
        <f t="shared" si="3"/>
        <v>OK</v>
      </c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5"/>
      <c r="AI116" s="75"/>
      <c r="AJ116" s="75"/>
      <c r="AK116" s="75"/>
    </row>
    <row r="117" spans="1:37" ht="39.950000000000003" customHeight="1" x14ac:dyDescent="0.25">
      <c r="A117" s="110"/>
      <c r="B117" s="113"/>
      <c r="C117" s="51">
        <v>114</v>
      </c>
      <c r="D117" s="52" t="s">
        <v>318</v>
      </c>
      <c r="E117" s="51" t="s">
        <v>222</v>
      </c>
      <c r="F117" s="51" t="s">
        <v>510</v>
      </c>
      <c r="G117" s="55" t="s">
        <v>363</v>
      </c>
      <c r="H117" s="51" t="s">
        <v>28</v>
      </c>
      <c r="I117" s="54" t="s">
        <v>27</v>
      </c>
      <c r="J117" s="89">
        <v>10</v>
      </c>
      <c r="K117" s="35">
        <v>25</v>
      </c>
      <c r="L117" s="24">
        <f t="shared" si="2"/>
        <v>25</v>
      </c>
      <c r="M117" s="25" t="str">
        <f t="shared" si="3"/>
        <v>OK</v>
      </c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5"/>
      <c r="AI117" s="75"/>
      <c r="AJ117" s="75"/>
      <c r="AK117" s="75"/>
    </row>
    <row r="118" spans="1:37" ht="39.950000000000003" customHeight="1" x14ac:dyDescent="0.25">
      <c r="A118" s="110"/>
      <c r="B118" s="113"/>
      <c r="C118" s="51">
        <v>115</v>
      </c>
      <c r="D118" s="52" t="s">
        <v>318</v>
      </c>
      <c r="E118" s="51" t="s">
        <v>221</v>
      </c>
      <c r="F118" s="51" t="s">
        <v>510</v>
      </c>
      <c r="G118" s="55" t="s">
        <v>362</v>
      </c>
      <c r="H118" s="51" t="s">
        <v>37</v>
      </c>
      <c r="I118" s="54" t="s">
        <v>27</v>
      </c>
      <c r="J118" s="89">
        <v>7.2</v>
      </c>
      <c r="K118" s="35">
        <v>25</v>
      </c>
      <c r="L118" s="24">
        <f t="shared" si="2"/>
        <v>25</v>
      </c>
      <c r="M118" s="25" t="str">
        <f t="shared" si="3"/>
        <v>OK</v>
      </c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5"/>
      <c r="AI118" s="75"/>
      <c r="AJ118" s="75"/>
      <c r="AK118" s="75"/>
    </row>
    <row r="119" spans="1:37" ht="39.950000000000003" customHeight="1" x14ac:dyDescent="0.25">
      <c r="A119" s="110"/>
      <c r="B119" s="113"/>
      <c r="C119" s="51">
        <v>116</v>
      </c>
      <c r="D119" s="52" t="s">
        <v>318</v>
      </c>
      <c r="E119" s="51" t="s">
        <v>219</v>
      </c>
      <c r="F119" s="51" t="s">
        <v>412</v>
      </c>
      <c r="G119" s="53" t="s">
        <v>360</v>
      </c>
      <c r="H119" s="51" t="s">
        <v>28</v>
      </c>
      <c r="I119" s="54" t="s">
        <v>27</v>
      </c>
      <c r="J119" s="89">
        <v>10.27</v>
      </c>
      <c r="K119" s="40"/>
      <c r="L119" s="24">
        <f t="shared" si="2"/>
        <v>0</v>
      </c>
      <c r="M119" s="25" t="str">
        <f t="shared" si="3"/>
        <v>OK</v>
      </c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5"/>
      <c r="AI119" s="75"/>
      <c r="AJ119" s="75"/>
      <c r="AK119" s="75"/>
    </row>
    <row r="120" spans="1:37" ht="39.950000000000003" customHeight="1" x14ac:dyDescent="0.25">
      <c r="A120" s="110"/>
      <c r="B120" s="113"/>
      <c r="C120" s="51">
        <v>117</v>
      </c>
      <c r="D120" s="52" t="s">
        <v>318</v>
      </c>
      <c r="E120" s="51" t="s">
        <v>218</v>
      </c>
      <c r="F120" s="51" t="s">
        <v>416</v>
      </c>
      <c r="G120" s="55" t="s">
        <v>359</v>
      </c>
      <c r="H120" s="51" t="s">
        <v>28</v>
      </c>
      <c r="I120" s="54" t="s">
        <v>27</v>
      </c>
      <c r="J120" s="89">
        <v>0.7</v>
      </c>
      <c r="K120" s="35">
        <v>25</v>
      </c>
      <c r="L120" s="24">
        <f t="shared" si="2"/>
        <v>25</v>
      </c>
      <c r="M120" s="25" t="str">
        <f t="shared" si="3"/>
        <v>OK</v>
      </c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5"/>
      <c r="AI120" s="75"/>
      <c r="AJ120" s="75"/>
      <c r="AK120" s="75"/>
    </row>
    <row r="121" spans="1:37" ht="39.950000000000003" customHeight="1" x14ac:dyDescent="0.25">
      <c r="A121" s="110"/>
      <c r="B121" s="113"/>
      <c r="C121" s="51">
        <v>118</v>
      </c>
      <c r="D121" s="52" t="s">
        <v>318</v>
      </c>
      <c r="E121" s="51" t="s">
        <v>220</v>
      </c>
      <c r="F121" s="51" t="s">
        <v>412</v>
      </c>
      <c r="G121" s="53" t="s">
        <v>361</v>
      </c>
      <c r="H121" s="51" t="s">
        <v>28</v>
      </c>
      <c r="I121" s="54" t="s">
        <v>27</v>
      </c>
      <c r="J121" s="89">
        <v>6</v>
      </c>
      <c r="K121" s="35"/>
      <c r="L121" s="24">
        <f t="shared" si="2"/>
        <v>0</v>
      </c>
      <c r="M121" s="25" t="str">
        <f t="shared" si="3"/>
        <v>OK</v>
      </c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5"/>
      <c r="AI121" s="75"/>
      <c r="AJ121" s="75"/>
      <c r="AK121" s="75"/>
    </row>
    <row r="122" spans="1:37" ht="39.950000000000003" customHeight="1" x14ac:dyDescent="0.25">
      <c r="A122" s="110"/>
      <c r="B122" s="113"/>
      <c r="C122" s="51">
        <v>119</v>
      </c>
      <c r="D122" s="52" t="s">
        <v>382</v>
      </c>
      <c r="E122" s="51" t="s">
        <v>301</v>
      </c>
      <c r="F122" s="51" t="s">
        <v>511</v>
      </c>
      <c r="G122" s="79" t="s">
        <v>302</v>
      </c>
      <c r="H122" s="51" t="s">
        <v>25</v>
      </c>
      <c r="I122" s="51" t="s">
        <v>27</v>
      </c>
      <c r="J122" s="89">
        <v>179.7</v>
      </c>
      <c r="K122" s="35"/>
      <c r="L122" s="24">
        <f t="shared" si="2"/>
        <v>0</v>
      </c>
      <c r="M122" s="25" t="str">
        <f t="shared" si="3"/>
        <v>OK</v>
      </c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5"/>
      <c r="AI122" s="75"/>
      <c r="AJ122" s="75"/>
      <c r="AK122" s="75"/>
    </row>
    <row r="123" spans="1:37" ht="39.950000000000003" customHeight="1" x14ac:dyDescent="0.25">
      <c r="A123" s="110"/>
      <c r="B123" s="113"/>
      <c r="C123" s="51">
        <v>120</v>
      </c>
      <c r="D123" s="52" t="s">
        <v>317</v>
      </c>
      <c r="E123" s="51" t="s">
        <v>299</v>
      </c>
      <c r="F123" s="51" t="s">
        <v>416</v>
      </c>
      <c r="G123" s="79" t="s">
        <v>300</v>
      </c>
      <c r="H123" s="51" t="s">
        <v>25</v>
      </c>
      <c r="I123" s="54" t="s">
        <v>27</v>
      </c>
      <c r="J123" s="89">
        <v>0.7</v>
      </c>
      <c r="K123" s="35">
        <v>25</v>
      </c>
      <c r="L123" s="24">
        <f t="shared" si="2"/>
        <v>25</v>
      </c>
      <c r="M123" s="25" t="str">
        <f t="shared" si="3"/>
        <v>OK</v>
      </c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5"/>
      <c r="AI123" s="75"/>
      <c r="AJ123" s="75"/>
      <c r="AK123" s="75"/>
    </row>
    <row r="124" spans="1:37" ht="39.950000000000003" customHeight="1" x14ac:dyDescent="0.25">
      <c r="A124" s="110"/>
      <c r="B124" s="113"/>
      <c r="C124" s="51">
        <v>121</v>
      </c>
      <c r="D124" s="52" t="s">
        <v>318</v>
      </c>
      <c r="E124" s="51" t="s">
        <v>277</v>
      </c>
      <c r="F124" s="51" t="s">
        <v>512</v>
      </c>
      <c r="G124" s="53" t="s">
        <v>278</v>
      </c>
      <c r="H124" s="51" t="s">
        <v>37</v>
      </c>
      <c r="I124" s="80" t="s">
        <v>27</v>
      </c>
      <c r="J124" s="89">
        <v>7</v>
      </c>
      <c r="K124" s="35">
        <v>2</v>
      </c>
      <c r="L124" s="24">
        <f t="shared" si="2"/>
        <v>2</v>
      </c>
      <c r="M124" s="25" t="str">
        <f t="shared" si="3"/>
        <v>OK</v>
      </c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5"/>
      <c r="AI124" s="75"/>
      <c r="AJ124" s="75"/>
      <c r="AK124" s="75"/>
    </row>
    <row r="125" spans="1:37" ht="39.950000000000003" customHeight="1" x14ac:dyDescent="0.25">
      <c r="A125" s="110"/>
      <c r="B125" s="113"/>
      <c r="C125" s="51">
        <v>122</v>
      </c>
      <c r="D125" s="52" t="s">
        <v>317</v>
      </c>
      <c r="E125" s="51" t="s">
        <v>211</v>
      </c>
      <c r="F125" s="51" t="s">
        <v>513</v>
      </c>
      <c r="G125" s="53" t="s">
        <v>514</v>
      </c>
      <c r="H125" s="51" t="s">
        <v>28</v>
      </c>
      <c r="I125" s="54" t="s">
        <v>27</v>
      </c>
      <c r="J125" s="89">
        <v>3.75</v>
      </c>
      <c r="K125" s="35"/>
      <c r="L125" s="24">
        <f t="shared" si="2"/>
        <v>0</v>
      </c>
      <c r="M125" s="25" t="str">
        <f t="shared" si="3"/>
        <v>OK</v>
      </c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5"/>
      <c r="AI125" s="75"/>
      <c r="AJ125" s="75"/>
      <c r="AK125" s="75"/>
    </row>
    <row r="126" spans="1:37" ht="39.950000000000003" customHeight="1" x14ac:dyDescent="0.25">
      <c r="A126" s="110"/>
      <c r="B126" s="113"/>
      <c r="C126" s="51">
        <v>123</v>
      </c>
      <c r="D126" s="52" t="s">
        <v>317</v>
      </c>
      <c r="E126" s="51" t="s">
        <v>210</v>
      </c>
      <c r="F126" s="51" t="s">
        <v>515</v>
      </c>
      <c r="G126" s="53" t="s">
        <v>357</v>
      </c>
      <c r="H126" s="51" t="s">
        <v>28</v>
      </c>
      <c r="I126" s="54" t="s">
        <v>27</v>
      </c>
      <c r="J126" s="89">
        <v>39.15</v>
      </c>
      <c r="K126" s="40"/>
      <c r="L126" s="24">
        <f t="shared" si="2"/>
        <v>0</v>
      </c>
      <c r="M126" s="25" t="str">
        <f t="shared" si="3"/>
        <v>OK</v>
      </c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5"/>
      <c r="AI126" s="75"/>
      <c r="AJ126" s="75"/>
      <c r="AK126" s="75"/>
    </row>
    <row r="127" spans="1:37" ht="39.950000000000003" customHeight="1" x14ac:dyDescent="0.25">
      <c r="A127" s="110"/>
      <c r="B127" s="113"/>
      <c r="C127" s="51">
        <v>124</v>
      </c>
      <c r="D127" s="52" t="s">
        <v>318</v>
      </c>
      <c r="E127" s="51" t="s">
        <v>206</v>
      </c>
      <c r="F127" s="51" t="s">
        <v>515</v>
      </c>
      <c r="G127" s="63" t="s">
        <v>516</v>
      </c>
      <c r="H127" s="51" t="s">
        <v>25</v>
      </c>
      <c r="I127" s="54" t="s">
        <v>27</v>
      </c>
      <c r="J127" s="89">
        <v>0.6</v>
      </c>
      <c r="K127" s="35">
        <v>36</v>
      </c>
      <c r="L127" s="24">
        <f t="shared" si="2"/>
        <v>36</v>
      </c>
      <c r="M127" s="25" t="str">
        <f t="shared" si="3"/>
        <v>OK</v>
      </c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5"/>
      <c r="AI127" s="75"/>
      <c r="AJ127" s="75"/>
      <c r="AK127" s="75"/>
    </row>
    <row r="128" spans="1:37" ht="39.950000000000003" customHeight="1" x14ac:dyDescent="0.25">
      <c r="A128" s="110"/>
      <c r="B128" s="113"/>
      <c r="C128" s="51">
        <v>125</v>
      </c>
      <c r="D128" s="52" t="s">
        <v>318</v>
      </c>
      <c r="E128" s="51" t="s">
        <v>204</v>
      </c>
      <c r="F128" s="51" t="s">
        <v>455</v>
      </c>
      <c r="G128" s="63" t="s">
        <v>397</v>
      </c>
      <c r="H128" s="51" t="s">
        <v>25</v>
      </c>
      <c r="I128" s="54" t="s">
        <v>27</v>
      </c>
      <c r="J128" s="89">
        <v>5.2</v>
      </c>
      <c r="K128" s="35">
        <v>12</v>
      </c>
      <c r="L128" s="24">
        <f t="shared" si="2"/>
        <v>12</v>
      </c>
      <c r="M128" s="25" t="str">
        <f t="shared" si="3"/>
        <v>OK</v>
      </c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5"/>
      <c r="AI128" s="75"/>
      <c r="AJ128" s="75"/>
      <c r="AK128" s="75"/>
    </row>
    <row r="129" spans="1:37" ht="39.950000000000003" customHeight="1" x14ac:dyDescent="0.25">
      <c r="A129" s="111"/>
      <c r="B129" s="114"/>
      <c r="C129" s="51">
        <v>126</v>
      </c>
      <c r="D129" s="52" t="s">
        <v>318</v>
      </c>
      <c r="E129" s="51" t="s">
        <v>205</v>
      </c>
      <c r="F129" s="51" t="s">
        <v>455</v>
      </c>
      <c r="G129" s="63" t="s">
        <v>398</v>
      </c>
      <c r="H129" s="51" t="s">
        <v>25</v>
      </c>
      <c r="I129" s="54" t="s">
        <v>27</v>
      </c>
      <c r="J129" s="89">
        <v>5.3</v>
      </c>
      <c r="K129" s="35">
        <v>12</v>
      </c>
      <c r="L129" s="24">
        <f t="shared" si="2"/>
        <v>12</v>
      </c>
      <c r="M129" s="25" t="str">
        <f t="shared" si="3"/>
        <v>OK</v>
      </c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5"/>
      <c r="AI129" s="75"/>
      <c r="AJ129" s="75"/>
      <c r="AK129" s="75"/>
    </row>
    <row r="130" spans="1:37" ht="39.950000000000003" customHeight="1" x14ac:dyDescent="0.25">
      <c r="A130" s="81">
        <v>13</v>
      </c>
      <c r="B130" s="82" t="s">
        <v>517</v>
      </c>
      <c r="C130" s="47">
        <v>127</v>
      </c>
      <c r="D130" s="48" t="s">
        <v>316</v>
      </c>
      <c r="E130" s="47" t="s">
        <v>225</v>
      </c>
      <c r="F130" s="47" t="s">
        <v>518</v>
      </c>
      <c r="G130" s="49" t="s">
        <v>366</v>
      </c>
      <c r="H130" s="47" t="s">
        <v>36</v>
      </c>
      <c r="I130" s="50" t="s">
        <v>27</v>
      </c>
      <c r="J130" s="88">
        <v>15.2</v>
      </c>
      <c r="K130" s="35">
        <v>200</v>
      </c>
      <c r="L130" s="24">
        <f t="shared" si="2"/>
        <v>180</v>
      </c>
      <c r="M130" s="25" t="str">
        <f t="shared" si="3"/>
        <v>OK</v>
      </c>
      <c r="N130" s="74"/>
      <c r="O130" s="74">
        <v>20</v>
      </c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5"/>
      <c r="AI130" s="75"/>
      <c r="AJ130" s="75"/>
      <c r="AK130" s="75"/>
    </row>
    <row r="131" spans="1:37" ht="39.950000000000003" customHeight="1" x14ac:dyDescent="0.25">
      <c r="A131" s="83">
        <v>14</v>
      </c>
      <c r="B131" s="84" t="s">
        <v>519</v>
      </c>
      <c r="C131" s="51">
        <v>128</v>
      </c>
      <c r="D131" s="52" t="s">
        <v>367</v>
      </c>
      <c r="E131" s="51" t="s">
        <v>226</v>
      </c>
      <c r="F131" s="51" t="s">
        <v>520</v>
      </c>
      <c r="G131" s="53" t="s">
        <v>368</v>
      </c>
      <c r="H131" s="51" t="s">
        <v>36</v>
      </c>
      <c r="I131" s="54" t="s">
        <v>27</v>
      </c>
      <c r="J131" s="89">
        <v>12.01</v>
      </c>
      <c r="K131" s="35">
        <v>500</v>
      </c>
      <c r="L131" s="24">
        <f t="shared" si="2"/>
        <v>400</v>
      </c>
      <c r="M131" s="25" t="str">
        <f t="shared" si="3"/>
        <v>OK</v>
      </c>
      <c r="N131" s="74"/>
      <c r="O131" s="74"/>
      <c r="P131" s="74">
        <v>100</v>
      </c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5"/>
      <c r="AI131" s="75"/>
      <c r="AJ131" s="75"/>
      <c r="AK131" s="75"/>
    </row>
    <row r="132" spans="1:37" ht="39.950000000000003" customHeight="1" x14ac:dyDescent="0.25">
      <c r="A132" s="81">
        <v>15</v>
      </c>
      <c r="B132" s="82" t="s">
        <v>521</v>
      </c>
      <c r="C132" s="47">
        <v>129</v>
      </c>
      <c r="D132" s="48" t="s">
        <v>316</v>
      </c>
      <c r="E132" s="47" t="s">
        <v>227</v>
      </c>
      <c r="F132" s="47" t="s">
        <v>411</v>
      </c>
      <c r="G132" s="64" t="s">
        <v>369</v>
      </c>
      <c r="H132" s="47" t="s">
        <v>37</v>
      </c>
      <c r="I132" s="50" t="s">
        <v>27</v>
      </c>
      <c r="J132" s="88">
        <v>22.12</v>
      </c>
      <c r="K132" s="35">
        <v>80</v>
      </c>
      <c r="L132" s="24">
        <f t="shared" si="2"/>
        <v>65</v>
      </c>
      <c r="M132" s="25" t="str">
        <f t="shared" si="3"/>
        <v>OK</v>
      </c>
      <c r="N132" s="74">
        <v>15</v>
      </c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5"/>
      <c r="AI132" s="75"/>
      <c r="AJ132" s="75"/>
      <c r="AK132" s="75"/>
    </row>
    <row r="133" spans="1:37" ht="39.950000000000003" customHeight="1" x14ac:dyDescent="0.25">
      <c r="A133" s="109">
        <v>16</v>
      </c>
      <c r="B133" s="112" t="s">
        <v>410</v>
      </c>
      <c r="C133" s="51">
        <v>130</v>
      </c>
      <c r="D133" s="52" t="s">
        <v>316</v>
      </c>
      <c r="E133" s="51" t="s">
        <v>176</v>
      </c>
      <c r="F133" s="51" t="s">
        <v>520</v>
      </c>
      <c r="G133" s="53" t="s">
        <v>177</v>
      </c>
      <c r="H133" s="51" t="s">
        <v>37</v>
      </c>
      <c r="I133" s="54" t="s">
        <v>27</v>
      </c>
      <c r="J133" s="89">
        <v>9.0500000000000007</v>
      </c>
      <c r="K133" s="35">
        <v>10</v>
      </c>
      <c r="L133" s="24">
        <f t="shared" ref="L133:L196" si="4">K133-(SUM(N133:AG133))</f>
        <v>10</v>
      </c>
      <c r="M133" s="25" t="str">
        <f t="shared" ref="M133:M196" si="5">IF(L133&lt;0,"ATENÇÃO","OK")</f>
        <v>OK</v>
      </c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5"/>
      <c r="AI133" s="75"/>
      <c r="AJ133" s="75"/>
      <c r="AK133" s="75"/>
    </row>
    <row r="134" spans="1:37" ht="39.950000000000003" customHeight="1" x14ac:dyDescent="0.25">
      <c r="A134" s="110"/>
      <c r="B134" s="113"/>
      <c r="C134" s="51">
        <v>131</v>
      </c>
      <c r="D134" s="52" t="s">
        <v>316</v>
      </c>
      <c r="E134" s="51" t="s">
        <v>178</v>
      </c>
      <c r="F134" s="51" t="s">
        <v>520</v>
      </c>
      <c r="G134" s="53" t="s">
        <v>179</v>
      </c>
      <c r="H134" s="51" t="s">
        <v>37</v>
      </c>
      <c r="I134" s="54" t="s">
        <v>27</v>
      </c>
      <c r="J134" s="89">
        <v>9.0500000000000007</v>
      </c>
      <c r="K134" s="35">
        <v>10</v>
      </c>
      <c r="L134" s="24">
        <f t="shared" si="4"/>
        <v>10</v>
      </c>
      <c r="M134" s="25" t="str">
        <f t="shared" si="5"/>
        <v>OK</v>
      </c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5"/>
      <c r="AI134" s="75"/>
      <c r="AJ134" s="75"/>
      <c r="AK134" s="75"/>
    </row>
    <row r="135" spans="1:37" ht="39.950000000000003" customHeight="1" x14ac:dyDescent="0.25">
      <c r="A135" s="110"/>
      <c r="B135" s="113"/>
      <c r="C135" s="51">
        <v>132</v>
      </c>
      <c r="D135" s="52" t="s">
        <v>316</v>
      </c>
      <c r="E135" s="51" t="s">
        <v>180</v>
      </c>
      <c r="F135" s="51" t="s">
        <v>520</v>
      </c>
      <c r="G135" s="53" t="s">
        <v>181</v>
      </c>
      <c r="H135" s="51" t="s">
        <v>37</v>
      </c>
      <c r="I135" s="54" t="s">
        <v>27</v>
      </c>
      <c r="J135" s="89">
        <v>9.0500000000000007</v>
      </c>
      <c r="K135" s="35">
        <v>10</v>
      </c>
      <c r="L135" s="24">
        <f t="shared" si="4"/>
        <v>10</v>
      </c>
      <c r="M135" s="25" t="str">
        <f t="shared" si="5"/>
        <v>OK</v>
      </c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5"/>
      <c r="AI135" s="75"/>
      <c r="AJ135" s="75"/>
      <c r="AK135" s="75"/>
    </row>
    <row r="136" spans="1:37" ht="39.950000000000003" customHeight="1" x14ac:dyDescent="0.25">
      <c r="A136" s="110"/>
      <c r="B136" s="113"/>
      <c r="C136" s="51">
        <v>133</v>
      </c>
      <c r="D136" s="52" t="s">
        <v>316</v>
      </c>
      <c r="E136" s="51" t="s">
        <v>182</v>
      </c>
      <c r="F136" s="51" t="s">
        <v>520</v>
      </c>
      <c r="G136" s="53" t="s">
        <v>183</v>
      </c>
      <c r="H136" s="51" t="s">
        <v>37</v>
      </c>
      <c r="I136" s="54" t="s">
        <v>27</v>
      </c>
      <c r="J136" s="89">
        <v>9.0500000000000007</v>
      </c>
      <c r="K136" s="35">
        <v>10</v>
      </c>
      <c r="L136" s="24">
        <f t="shared" si="4"/>
        <v>10</v>
      </c>
      <c r="M136" s="25" t="str">
        <f t="shared" si="5"/>
        <v>OK</v>
      </c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5"/>
      <c r="AI136" s="75"/>
      <c r="AJ136" s="75"/>
      <c r="AK136" s="75"/>
    </row>
    <row r="137" spans="1:37" ht="39.950000000000003" customHeight="1" x14ac:dyDescent="0.25">
      <c r="A137" s="110"/>
      <c r="B137" s="113"/>
      <c r="C137" s="51">
        <v>134</v>
      </c>
      <c r="D137" s="52" t="s">
        <v>316</v>
      </c>
      <c r="E137" s="51" t="s">
        <v>184</v>
      </c>
      <c r="F137" s="51" t="s">
        <v>458</v>
      </c>
      <c r="G137" s="53" t="s">
        <v>185</v>
      </c>
      <c r="H137" s="51" t="s">
        <v>34</v>
      </c>
      <c r="I137" s="54" t="s">
        <v>27</v>
      </c>
      <c r="J137" s="89">
        <v>20.39</v>
      </c>
      <c r="K137" s="35">
        <v>10</v>
      </c>
      <c r="L137" s="24">
        <f t="shared" si="4"/>
        <v>10</v>
      </c>
      <c r="M137" s="25" t="str">
        <f t="shared" si="5"/>
        <v>OK</v>
      </c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5"/>
      <c r="AI137" s="75"/>
      <c r="AJ137" s="75"/>
      <c r="AK137" s="75"/>
    </row>
    <row r="138" spans="1:37" ht="39.950000000000003" customHeight="1" x14ac:dyDescent="0.25">
      <c r="A138" s="110"/>
      <c r="B138" s="113"/>
      <c r="C138" s="51">
        <v>135</v>
      </c>
      <c r="D138" s="52" t="s">
        <v>375</v>
      </c>
      <c r="E138" s="51" t="s">
        <v>228</v>
      </c>
      <c r="F138" s="51" t="s">
        <v>522</v>
      </c>
      <c r="G138" s="53" t="s">
        <v>229</v>
      </c>
      <c r="H138" s="51" t="s">
        <v>230</v>
      </c>
      <c r="I138" s="54" t="s">
        <v>138</v>
      </c>
      <c r="J138" s="89">
        <v>93.05</v>
      </c>
      <c r="K138" s="35">
        <v>2</v>
      </c>
      <c r="L138" s="24">
        <f t="shared" si="4"/>
        <v>2</v>
      </c>
      <c r="M138" s="25" t="str">
        <f t="shared" si="5"/>
        <v>OK</v>
      </c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5"/>
      <c r="AI138" s="75"/>
      <c r="AJ138" s="75"/>
      <c r="AK138" s="75"/>
    </row>
    <row r="139" spans="1:37" ht="39.950000000000003" customHeight="1" x14ac:dyDescent="0.25">
      <c r="A139" s="110"/>
      <c r="B139" s="113"/>
      <c r="C139" s="51">
        <v>136</v>
      </c>
      <c r="D139" s="52" t="s">
        <v>316</v>
      </c>
      <c r="E139" s="51" t="s">
        <v>523</v>
      </c>
      <c r="F139" s="51" t="s">
        <v>522</v>
      </c>
      <c r="G139" s="53" t="s">
        <v>524</v>
      </c>
      <c r="H139" s="51" t="s">
        <v>230</v>
      </c>
      <c r="I139" s="80" t="s">
        <v>27</v>
      </c>
      <c r="J139" s="89">
        <v>51.33</v>
      </c>
      <c r="K139" s="35"/>
      <c r="L139" s="24">
        <f t="shared" si="4"/>
        <v>0</v>
      </c>
      <c r="M139" s="25" t="str">
        <f t="shared" si="5"/>
        <v>OK</v>
      </c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5"/>
      <c r="AI139" s="75"/>
      <c r="AJ139" s="75"/>
      <c r="AK139" s="75"/>
    </row>
    <row r="140" spans="1:37" ht="39.950000000000003" customHeight="1" x14ac:dyDescent="0.25">
      <c r="A140" s="110"/>
      <c r="B140" s="113"/>
      <c r="C140" s="51">
        <v>137</v>
      </c>
      <c r="D140" s="52" t="s">
        <v>316</v>
      </c>
      <c r="E140" s="51" t="s">
        <v>173</v>
      </c>
      <c r="F140" s="51" t="s">
        <v>525</v>
      </c>
      <c r="G140" s="53" t="s">
        <v>346</v>
      </c>
      <c r="H140" s="51" t="s">
        <v>34</v>
      </c>
      <c r="I140" s="54" t="s">
        <v>27</v>
      </c>
      <c r="J140" s="89">
        <v>32.07</v>
      </c>
      <c r="K140" s="35"/>
      <c r="L140" s="24">
        <f t="shared" si="4"/>
        <v>0</v>
      </c>
      <c r="M140" s="25" t="str">
        <f t="shared" si="5"/>
        <v>OK</v>
      </c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5"/>
      <c r="AI140" s="75"/>
      <c r="AJ140" s="75"/>
      <c r="AK140" s="75"/>
    </row>
    <row r="141" spans="1:37" ht="39.950000000000003" customHeight="1" x14ac:dyDescent="0.25">
      <c r="A141" s="110"/>
      <c r="B141" s="113"/>
      <c r="C141" s="51">
        <v>138</v>
      </c>
      <c r="D141" s="52" t="s">
        <v>316</v>
      </c>
      <c r="E141" s="51" t="s">
        <v>174</v>
      </c>
      <c r="F141" s="51" t="s">
        <v>525</v>
      </c>
      <c r="G141" s="53" t="s">
        <v>347</v>
      </c>
      <c r="H141" s="51" t="s">
        <v>34</v>
      </c>
      <c r="I141" s="54" t="s">
        <v>27</v>
      </c>
      <c r="J141" s="89">
        <v>45.74</v>
      </c>
      <c r="K141" s="35"/>
      <c r="L141" s="24">
        <f t="shared" si="4"/>
        <v>0</v>
      </c>
      <c r="M141" s="25" t="str">
        <f t="shared" si="5"/>
        <v>OK</v>
      </c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5"/>
      <c r="AI141" s="75"/>
      <c r="AJ141" s="75"/>
      <c r="AK141" s="75"/>
    </row>
    <row r="142" spans="1:37" ht="39.950000000000003" customHeight="1" x14ac:dyDescent="0.25">
      <c r="A142" s="110"/>
      <c r="B142" s="113"/>
      <c r="C142" s="51">
        <v>139</v>
      </c>
      <c r="D142" s="52" t="s">
        <v>316</v>
      </c>
      <c r="E142" s="51" t="s">
        <v>175</v>
      </c>
      <c r="F142" s="51" t="s">
        <v>424</v>
      </c>
      <c r="G142" s="53" t="s">
        <v>526</v>
      </c>
      <c r="H142" s="51" t="s">
        <v>25</v>
      </c>
      <c r="I142" s="54" t="s">
        <v>27</v>
      </c>
      <c r="J142" s="89">
        <v>5.64</v>
      </c>
      <c r="K142" s="35"/>
      <c r="L142" s="24">
        <f t="shared" si="4"/>
        <v>0</v>
      </c>
      <c r="M142" s="25" t="str">
        <f t="shared" si="5"/>
        <v>OK</v>
      </c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5"/>
      <c r="AI142" s="75"/>
      <c r="AJ142" s="75"/>
      <c r="AK142" s="75"/>
    </row>
    <row r="143" spans="1:37" ht="39.950000000000003" customHeight="1" x14ac:dyDescent="0.25">
      <c r="A143" s="110"/>
      <c r="B143" s="113"/>
      <c r="C143" s="51">
        <v>140</v>
      </c>
      <c r="D143" s="52" t="s">
        <v>316</v>
      </c>
      <c r="E143" s="51" t="s">
        <v>370</v>
      </c>
      <c r="F143" s="51" t="s">
        <v>527</v>
      </c>
      <c r="G143" s="53" t="s">
        <v>371</v>
      </c>
      <c r="H143" s="51" t="s">
        <v>36</v>
      </c>
      <c r="I143" s="54" t="s">
        <v>27</v>
      </c>
      <c r="J143" s="89">
        <v>37</v>
      </c>
      <c r="K143" s="35"/>
      <c r="L143" s="24">
        <f t="shared" si="4"/>
        <v>0</v>
      </c>
      <c r="M143" s="25" t="str">
        <f t="shared" si="5"/>
        <v>OK</v>
      </c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5"/>
      <c r="AI143" s="75"/>
      <c r="AJ143" s="75"/>
      <c r="AK143" s="75"/>
    </row>
    <row r="144" spans="1:37" ht="39.950000000000003" customHeight="1" x14ac:dyDescent="0.25">
      <c r="A144" s="111"/>
      <c r="B144" s="114"/>
      <c r="C144" s="51">
        <v>141</v>
      </c>
      <c r="D144" s="52" t="s">
        <v>316</v>
      </c>
      <c r="E144" s="51" t="s">
        <v>372</v>
      </c>
      <c r="F144" s="51" t="s">
        <v>528</v>
      </c>
      <c r="G144" s="53" t="s">
        <v>373</v>
      </c>
      <c r="H144" s="51" t="s">
        <v>374</v>
      </c>
      <c r="I144" s="54" t="s">
        <v>27</v>
      </c>
      <c r="J144" s="89">
        <v>53.27</v>
      </c>
      <c r="K144" s="35"/>
      <c r="L144" s="24">
        <f t="shared" si="4"/>
        <v>0</v>
      </c>
      <c r="M144" s="25" t="str">
        <f t="shared" si="5"/>
        <v>OK</v>
      </c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5"/>
      <c r="AI144" s="75"/>
      <c r="AJ144" s="75"/>
      <c r="AK144" s="75"/>
    </row>
    <row r="145" spans="1:37" ht="39.950000000000003" customHeight="1" x14ac:dyDescent="0.25">
      <c r="A145" s="126">
        <v>17</v>
      </c>
      <c r="B145" s="126" t="s">
        <v>529</v>
      </c>
      <c r="C145" s="47">
        <v>142</v>
      </c>
      <c r="D145" s="48" t="s">
        <v>318</v>
      </c>
      <c r="E145" s="47" t="s">
        <v>223</v>
      </c>
      <c r="F145" s="47" t="s">
        <v>530</v>
      </c>
      <c r="G145" s="49" t="s">
        <v>364</v>
      </c>
      <c r="H145" s="47" t="s">
        <v>28</v>
      </c>
      <c r="I145" s="50" t="s">
        <v>27</v>
      </c>
      <c r="J145" s="88">
        <v>14.58</v>
      </c>
      <c r="K145" s="35">
        <v>2</v>
      </c>
      <c r="L145" s="24">
        <f t="shared" si="4"/>
        <v>2</v>
      </c>
      <c r="M145" s="25" t="str">
        <f t="shared" si="5"/>
        <v>OK</v>
      </c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5"/>
      <c r="AI145" s="75"/>
      <c r="AJ145" s="75"/>
      <c r="AK145" s="75"/>
    </row>
    <row r="146" spans="1:37" ht="39.950000000000003" customHeight="1" x14ac:dyDescent="0.25">
      <c r="A146" s="127"/>
      <c r="B146" s="127"/>
      <c r="C146" s="47">
        <v>143</v>
      </c>
      <c r="D146" s="48" t="s">
        <v>318</v>
      </c>
      <c r="E146" s="47" t="s">
        <v>224</v>
      </c>
      <c r="F146" s="47" t="s">
        <v>530</v>
      </c>
      <c r="G146" s="49" t="s">
        <v>365</v>
      </c>
      <c r="H146" s="47" t="s">
        <v>28</v>
      </c>
      <c r="I146" s="50" t="s">
        <v>27</v>
      </c>
      <c r="J146" s="88">
        <v>19.54</v>
      </c>
      <c r="K146" s="35"/>
      <c r="L146" s="24">
        <f t="shared" si="4"/>
        <v>0</v>
      </c>
      <c r="M146" s="25" t="str">
        <f t="shared" si="5"/>
        <v>OK</v>
      </c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5"/>
      <c r="AI146" s="75"/>
      <c r="AJ146" s="75"/>
      <c r="AK146" s="75"/>
    </row>
    <row r="147" spans="1:37" ht="39.950000000000003" customHeight="1" x14ac:dyDescent="0.25">
      <c r="A147" s="127"/>
      <c r="B147" s="127"/>
      <c r="C147" s="47">
        <v>144</v>
      </c>
      <c r="D147" s="48" t="s">
        <v>318</v>
      </c>
      <c r="E147" s="47" t="s">
        <v>249</v>
      </c>
      <c r="F147" s="47" t="s">
        <v>510</v>
      </c>
      <c r="G147" s="49" t="s">
        <v>250</v>
      </c>
      <c r="H147" s="47" t="s">
        <v>25</v>
      </c>
      <c r="I147" s="50" t="s">
        <v>27</v>
      </c>
      <c r="J147" s="88">
        <v>43.06</v>
      </c>
      <c r="K147" s="35"/>
      <c r="L147" s="24">
        <f t="shared" si="4"/>
        <v>0</v>
      </c>
      <c r="M147" s="25" t="str">
        <f t="shared" si="5"/>
        <v>OK</v>
      </c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5"/>
      <c r="AI147" s="75"/>
      <c r="AJ147" s="75"/>
      <c r="AK147" s="75"/>
    </row>
    <row r="148" spans="1:37" ht="39.950000000000003" customHeight="1" x14ac:dyDescent="0.25">
      <c r="A148" s="127"/>
      <c r="B148" s="127"/>
      <c r="C148" s="47">
        <v>145</v>
      </c>
      <c r="D148" s="48" t="s">
        <v>318</v>
      </c>
      <c r="E148" s="47" t="s">
        <v>251</v>
      </c>
      <c r="F148" s="47" t="s">
        <v>457</v>
      </c>
      <c r="G148" s="62" t="s">
        <v>531</v>
      </c>
      <c r="H148" s="47" t="s">
        <v>25</v>
      </c>
      <c r="I148" s="50" t="s">
        <v>27</v>
      </c>
      <c r="J148" s="88">
        <v>7.36</v>
      </c>
      <c r="K148" s="35">
        <v>30</v>
      </c>
      <c r="L148" s="24">
        <f t="shared" si="4"/>
        <v>30</v>
      </c>
      <c r="M148" s="25" t="str">
        <f t="shared" si="5"/>
        <v>OK</v>
      </c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5"/>
      <c r="AI148" s="75"/>
      <c r="AJ148" s="75"/>
      <c r="AK148" s="75"/>
    </row>
    <row r="149" spans="1:37" ht="39.950000000000003" customHeight="1" x14ac:dyDescent="0.25">
      <c r="A149" s="127"/>
      <c r="B149" s="127"/>
      <c r="C149" s="47">
        <v>146</v>
      </c>
      <c r="D149" s="48" t="s">
        <v>318</v>
      </c>
      <c r="E149" s="47" t="s">
        <v>252</v>
      </c>
      <c r="F149" s="47" t="s">
        <v>532</v>
      </c>
      <c r="G149" s="62" t="s">
        <v>253</v>
      </c>
      <c r="H149" s="47" t="s">
        <v>25</v>
      </c>
      <c r="I149" s="50" t="s">
        <v>27</v>
      </c>
      <c r="J149" s="88">
        <v>1</v>
      </c>
      <c r="K149" s="35"/>
      <c r="L149" s="24">
        <f t="shared" si="4"/>
        <v>0</v>
      </c>
      <c r="M149" s="25" t="str">
        <f t="shared" si="5"/>
        <v>OK</v>
      </c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5"/>
      <c r="AI149" s="75"/>
      <c r="AJ149" s="75"/>
      <c r="AK149" s="75"/>
    </row>
    <row r="150" spans="1:37" ht="39.950000000000003" customHeight="1" x14ac:dyDescent="0.25">
      <c r="A150" s="127"/>
      <c r="B150" s="127"/>
      <c r="C150" s="47">
        <v>147</v>
      </c>
      <c r="D150" s="48" t="s">
        <v>316</v>
      </c>
      <c r="E150" s="47" t="s">
        <v>239</v>
      </c>
      <c r="F150" s="47" t="s">
        <v>435</v>
      </c>
      <c r="G150" s="49" t="s">
        <v>240</v>
      </c>
      <c r="H150" s="47" t="s">
        <v>25</v>
      </c>
      <c r="I150" s="50" t="s">
        <v>27</v>
      </c>
      <c r="J150" s="88">
        <v>0.75</v>
      </c>
      <c r="K150" s="35">
        <v>300</v>
      </c>
      <c r="L150" s="24">
        <f t="shared" si="4"/>
        <v>300</v>
      </c>
      <c r="M150" s="25" t="str">
        <f t="shared" si="5"/>
        <v>OK</v>
      </c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5"/>
      <c r="AI150" s="75"/>
      <c r="AJ150" s="75"/>
      <c r="AK150" s="75"/>
    </row>
    <row r="151" spans="1:37" ht="39.950000000000003" customHeight="1" x14ac:dyDescent="0.25">
      <c r="A151" s="127"/>
      <c r="B151" s="127"/>
      <c r="C151" s="47">
        <v>148</v>
      </c>
      <c r="D151" s="48" t="s">
        <v>316</v>
      </c>
      <c r="E151" s="47" t="s">
        <v>241</v>
      </c>
      <c r="F151" s="47" t="s">
        <v>533</v>
      </c>
      <c r="G151" s="57" t="s">
        <v>242</v>
      </c>
      <c r="H151" s="47" t="s">
        <v>25</v>
      </c>
      <c r="I151" s="50" t="s">
        <v>27</v>
      </c>
      <c r="J151" s="88">
        <v>2.16</v>
      </c>
      <c r="K151" s="35">
        <v>50</v>
      </c>
      <c r="L151" s="24">
        <f t="shared" si="4"/>
        <v>50</v>
      </c>
      <c r="M151" s="25" t="str">
        <f t="shared" si="5"/>
        <v>OK</v>
      </c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5"/>
      <c r="AI151" s="75"/>
      <c r="AJ151" s="75"/>
      <c r="AK151" s="75"/>
    </row>
    <row r="152" spans="1:37" ht="39.950000000000003" customHeight="1" x14ac:dyDescent="0.25">
      <c r="A152" s="127"/>
      <c r="B152" s="127"/>
      <c r="C152" s="47">
        <v>149</v>
      </c>
      <c r="D152" s="48" t="s">
        <v>316</v>
      </c>
      <c r="E152" s="47" t="s">
        <v>254</v>
      </c>
      <c r="F152" s="47" t="s">
        <v>435</v>
      </c>
      <c r="G152" s="49" t="s">
        <v>255</v>
      </c>
      <c r="H152" s="47" t="s">
        <v>25</v>
      </c>
      <c r="I152" s="50" t="s">
        <v>27</v>
      </c>
      <c r="J152" s="88">
        <v>2</v>
      </c>
      <c r="K152" s="35">
        <v>50</v>
      </c>
      <c r="L152" s="24">
        <f t="shared" si="4"/>
        <v>50</v>
      </c>
      <c r="M152" s="25" t="str">
        <f t="shared" si="5"/>
        <v>OK</v>
      </c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5"/>
      <c r="AI152" s="75"/>
      <c r="AJ152" s="75"/>
      <c r="AK152" s="75"/>
    </row>
    <row r="153" spans="1:37" ht="39.950000000000003" customHeight="1" x14ac:dyDescent="0.25">
      <c r="A153" s="127"/>
      <c r="B153" s="127"/>
      <c r="C153" s="47">
        <v>150</v>
      </c>
      <c r="D153" s="48" t="s">
        <v>316</v>
      </c>
      <c r="E153" s="47" t="s">
        <v>256</v>
      </c>
      <c r="F153" s="47" t="s">
        <v>435</v>
      </c>
      <c r="G153" s="49" t="s">
        <v>257</v>
      </c>
      <c r="H153" s="47" t="s">
        <v>25</v>
      </c>
      <c r="I153" s="50" t="s">
        <v>27</v>
      </c>
      <c r="J153" s="88">
        <v>2.19</v>
      </c>
      <c r="K153" s="35">
        <v>50</v>
      </c>
      <c r="L153" s="24">
        <f t="shared" si="4"/>
        <v>50</v>
      </c>
      <c r="M153" s="25" t="str">
        <f t="shared" si="5"/>
        <v>OK</v>
      </c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5"/>
      <c r="AI153" s="75"/>
      <c r="AJ153" s="75"/>
      <c r="AK153" s="75"/>
    </row>
    <row r="154" spans="1:37" ht="39.950000000000003" customHeight="1" x14ac:dyDescent="0.25">
      <c r="A154" s="127"/>
      <c r="B154" s="127"/>
      <c r="C154" s="47">
        <v>151</v>
      </c>
      <c r="D154" s="48" t="s">
        <v>316</v>
      </c>
      <c r="E154" s="47" t="s">
        <v>245</v>
      </c>
      <c r="F154" s="47" t="s">
        <v>534</v>
      </c>
      <c r="G154" s="62" t="s">
        <v>246</v>
      </c>
      <c r="H154" s="47" t="s">
        <v>25</v>
      </c>
      <c r="I154" s="50" t="s">
        <v>27</v>
      </c>
      <c r="J154" s="88">
        <v>8.9499999999999993</v>
      </c>
      <c r="K154" s="35">
        <v>30</v>
      </c>
      <c r="L154" s="24">
        <f t="shared" si="4"/>
        <v>30</v>
      </c>
      <c r="M154" s="25" t="str">
        <f t="shared" si="5"/>
        <v>OK</v>
      </c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  <c r="AG154" s="74"/>
      <c r="AH154" s="75"/>
      <c r="AI154" s="75"/>
      <c r="AJ154" s="75"/>
      <c r="AK154" s="75"/>
    </row>
    <row r="155" spans="1:37" ht="39.950000000000003" customHeight="1" x14ac:dyDescent="0.25">
      <c r="A155" s="127"/>
      <c r="B155" s="127"/>
      <c r="C155" s="47">
        <v>152</v>
      </c>
      <c r="D155" s="48" t="s">
        <v>316</v>
      </c>
      <c r="E155" s="47" t="s">
        <v>247</v>
      </c>
      <c r="F155" s="47" t="s">
        <v>534</v>
      </c>
      <c r="G155" s="62" t="s">
        <v>248</v>
      </c>
      <c r="H155" s="47" t="s">
        <v>25</v>
      </c>
      <c r="I155" s="50" t="s">
        <v>27</v>
      </c>
      <c r="J155" s="88">
        <v>9.67</v>
      </c>
      <c r="K155" s="35">
        <v>30</v>
      </c>
      <c r="L155" s="24">
        <f t="shared" si="4"/>
        <v>30</v>
      </c>
      <c r="M155" s="25" t="str">
        <f t="shared" si="5"/>
        <v>OK</v>
      </c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  <c r="AF155" s="74"/>
      <c r="AG155" s="74"/>
      <c r="AH155" s="75"/>
      <c r="AI155" s="75"/>
      <c r="AJ155" s="75"/>
      <c r="AK155" s="75"/>
    </row>
    <row r="156" spans="1:37" ht="39.950000000000003" customHeight="1" x14ac:dyDescent="0.25">
      <c r="A156" s="127"/>
      <c r="B156" s="127"/>
      <c r="C156" s="47">
        <v>153</v>
      </c>
      <c r="D156" s="48" t="s">
        <v>316</v>
      </c>
      <c r="E156" s="47" t="s">
        <v>258</v>
      </c>
      <c r="F156" s="47" t="s">
        <v>435</v>
      </c>
      <c r="G156" s="49" t="s">
        <v>259</v>
      </c>
      <c r="H156" s="47" t="s">
        <v>25</v>
      </c>
      <c r="I156" s="50" t="s">
        <v>27</v>
      </c>
      <c r="J156" s="88">
        <v>27.02</v>
      </c>
      <c r="K156" s="35">
        <v>10</v>
      </c>
      <c r="L156" s="24">
        <f t="shared" si="4"/>
        <v>10</v>
      </c>
      <c r="M156" s="25" t="str">
        <f t="shared" si="5"/>
        <v>OK</v>
      </c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74"/>
      <c r="AH156" s="75"/>
      <c r="AI156" s="75"/>
      <c r="AJ156" s="75"/>
      <c r="AK156" s="75"/>
    </row>
    <row r="157" spans="1:37" ht="39.950000000000003" customHeight="1" x14ac:dyDescent="0.25">
      <c r="A157" s="127"/>
      <c r="B157" s="127"/>
      <c r="C157" s="47">
        <v>154</v>
      </c>
      <c r="D157" s="48" t="s">
        <v>316</v>
      </c>
      <c r="E157" s="47" t="s">
        <v>243</v>
      </c>
      <c r="F157" s="47" t="s">
        <v>510</v>
      </c>
      <c r="G157" s="56" t="s">
        <v>244</v>
      </c>
      <c r="H157" s="47" t="s">
        <v>25</v>
      </c>
      <c r="I157" s="50" t="s">
        <v>27</v>
      </c>
      <c r="J157" s="88">
        <v>2.2400000000000002</v>
      </c>
      <c r="K157" s="41">
        <v>200</v>
      </c>
      <c r="L157" s="24">
        <f t="shared" si="4"/>
        <v>200</v>
      </c>
      <c r="M157" s="25" t="str">
        <f t="shared" si="5"/>
        <v>OK</v>
      </c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5"/>
      <c r="AI157" s="75"/>
      <c r="AJ157" s="75"/>
      <c r="AK157" s="75"/>
    </row>
    <row r="158" spans="1:37" ht="39.950000000000003" customHeight="1" x14ac:dyDescent="0.25">
      <c r="A158" s="128"/>
      <c r="B158" s="128"/>
      <c r="C158" s="47">
        <v>155</v>
      </c>
      <c r="D158" s="48" t="s">
        <v>316</v>
      </c>
      <c r="E158" s="47" t="s">
        <v>535</v>
      </c>
      <c r="F158" s="47" t="s">
        <v>536</v>
      </c>
      <c r="G158" s="49" t="s">
        <v>537</v>
      </c>
      <c r="H158" s="47" t="s">
        <v>490</v>
      </c>
      <c r="I158" s="65" t="s">
        <v>27</v>
      </c>
      <c r="J158" s="92">
        <v>41.8</v>
      </c>
      <c r="K158" s="40">
        <v>12</v>
      </c>
      <c r="L158" s="24">
        <f t="shared" si="4"/>
        <v>12</v>
      </c>
      <c r="M158" s="25" t="str">
        <f t="shared" si="5"/>
        <v>OK</v>
      </c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4"/>
      <c r="AH158" s="75"/>
      <c r="AI158" s="75"/>
      <c r="AJ158" s="75"/>
      <c r="AK158" s="75"/>
    </row>
    <row r="159" spans="1:37" ht="39.950000000000003" customHeight="1" x14ac:dyDescent="0.25">
      <c r="A159" s="109">
        <v>18</v>
      </c>
      <c r="B159" s="109" t="s">
        <v>529</v>
      </c>
      <c r="C159" s="51">
        <v>156</v>
      </c>
      <c r="D159" s="52" t="s">
        <v>318</v>
      </c>
      <c r="E159" s="51" t="s">
        <v>54</v>
      </c>
      <c r="F159" s="51" t="s">
        <v>538</v>
      </c>
      <c r="G159" s="53" t="s">
        <v>319</v>
      </c>
      <c r="H159" s="51" t="s">
        <v>28</v>
      </c>
      <c r="I159" s="54" t="s">
        <v>27</v>
      </c>
      <c r="J159" s="89">
        <v>3.1</v>
      </c>
      <c r="K159" s="35">
        <v>10</v>
      </c>
      <c r="L159" s="24">
        <f t="shared" si="4"/>
        <v>10</v>
      </c>
      <c r="M159" s="25" t="str">
        <f t="shared" si="5"/>
        <v>OK</v>
      </c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5"/>
      <c r="AI159" s="75"/>
      <c r="AJ159" s="75"/>
      <c r="AK159" s="75"/>
    </row>
    <row r="160" spans="1:37" ht="39.950000000000003" customHeight="1" x14ac:dyDescent="0.25">
      <c r="A160" s="110"/>
      <c r="B160" s="110"/>
      <c r="C160" s="51">
        <v>157</v>
      </c>
      <c r="D160" s="52" t="s">
        <v>318</v>
      </c>
      <c r="E160" s="51" t="s">
        <v>213</v>
      </c>
      <c r="F160" s="51" t="s">
        <v>416</v>
      </c>
      <c r="G160" s="63" t="s">
        <v>214</v>
      </c>
      <c r="H160" s="51" t="s">
        <v>25</v>
      </c>
      <c r="I160" s="54" t="s">
        <v>27</v>
      </c>
      <c r="J160" s="89">
        <v>22.63</v>
      </c>
      <c r="K160" s="35">
        <v>10</v>
      </c>
      <c r="L160" s="24">
        <f t="shared" si="4"/>
        <v>10</v>
      </c>
      <c r="M160" s="25" t="str">
        <f t="shared" si="5"/>
        <v>OK</v>
      </c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5"/>
      <c r="AI160" s="75"/>
      <c r="AJ160" s="75"/>
      <c r="AK160" s="75"/>
    </row>
    <row r="161" spans="1:37" ht="39.950000000000003" customHeight="1" x14ac:dyDescent="0.25">
      <c r="A161" s="110"/>
      <c r="B161" s="110"/>
      <c r="C161" s="51">
        <v>158</v>
      </c>
      <c r="D161" s="52" t="s">
        <v>318</v>
      </c>
      <c r="E161" s="51" t="s">
        <v>539</v>
      </c>
      <c r="F161" s="51" t="s">
        <v>416</v>
      </c>
      <c r="G161" s="63" t="s">
        <v>540</v>
      </c>
      <c r="H161" s="51" t="s">
        <v>490</v>
      </c>
      <c r="I161" s="54" t="s">
        <v>27</v>
      </c>
      <c r="J161" s="89">
        <v>37.479999999999997</v>
      </c>
      <c r="K161" s="35"/>
      <c r="L161" s="24">
        <f t="shared" si="4"/>
        <v>0</v>
      </c>
      <c r="M161" s="25" t="str">
        <f t="shared" si="5"/>
        <v>OK</v>
      </c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5"/>
      <c r="AI161" s="75"/>
      <c r="AJ161" s="75"/>
      <c r="AK161" s="75"/>
    </row>
    <row r="162" spans="1:37" ht="39.950000000000003" customHeight="1" x14ac:dyDescent="0.25">
      <c r="A162" s="110"/>
      <c r="B162" s="110"/>
      <c r="C162" s="51">
        <v>159</v>
      </c>
      <c r="D162" s="52" t="s">
        <v>318</v>
      </c>
      <c r="E162" s="51" t="s">
        <v>89</v>
      </c>
      <c r="F162" s="51" t="s">
        <v>412</v>
      </c>
      <c r="G162" s="53" t="s">
        <v>541</v>
      </c>
      <c r="H162" s="51" t="s">
        <v>25</v>
      </c>
      <c r="I162" s="54" t="s">
        <v>27</v>
      </c>
      <c r="J162" s="89">
        <v>2.4300000000000002</v>
      </c>
      <c r="K162" s="35">
        <v>36</v>
      </c>
      <c r="L162" s="24">
        <f t="shared" si="4"/>
        <v>36</v>
      </c>
      <c r="M162" s="25" t="str">
        <f t="shared" si="5"/>
        <v>OK</v>
      </c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  <c r="AH162" s="75"/>
      <c r="AI162" s="75"/>
      <c r="AJ162" s="75"/>
      <c r="AK162" s="75"/>
    </row>
    <row r="163" spans="1:37" ht="39.950000000000003" customHeight="1" x14ac:dyDescent="0.25">
      <c r="A163" s="110"/>
      <c r="B163" s="110"/>
      <c r="C163" s="51">
        <v>160</v>
      </c>
      <c r="D163" s="52" t="s">
        <v>318</v>
      </c>
      <c r="E163" s="51" t="s">
        <v>90</v>
      </c>
      <c r="F163" s="51" t="s">
        <v>412</v>
      </c>
      <c r="G163" s="53" t="s">
        <v>542</v>
      </c>
      <c r="H163" s="51" t="s">
        <v>25</v>
      </c>
      <c r="I163" s="54" t="s">
        <v>27</v>
      </c>
      <c r="J163" s="89">
        <v>2.4300000000000002</v>
      </c>
      <c r="K163" s="35">
        <v>36</v>
      </c>
      <c r="L163" s="24">
        <f t="shared" si="4"/>
        <v>36</v>
      </c>
      <c r="M163" s="25" t="str">
        <f t="shared" si="5"/>
        <v>OK</v>
      </c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5"/>
      <c r="AI163" s="75"/>
      <c r="AJ163" s="75"/>
      <c r="AK163" s="75"/>
    </row>
    <row r="164" spans="1:37" ht="39.950000000000003" customHeight="1" x14ac:dyDescent="0.25">
      <c r="A164" s="110"/>
      <c r="B164" s="110"/>
      <c r="C164" s="51">
        <v>161</v>
      </c>
      <c r="D164" s="52" t="s">
        <v>318</v>
      </c>
      <c r="E164" s="51" t="s">
        <v>91</v>
      </c>
      <c r="F164" s="51" t="s">
        <v>412</v>
      </c>
      <c r="G164" s="53" t="s">
        <v>543</v>
      </c>
      <c r="H164" s="51" t="s">
        <v>25</v>
      </c>
      <c r="I164" s="54" t="s">
        <v>27</v>
      </c>
      <c r="J164" s="89">
        <v>2.4300000000000002</v>
      </c>
      <c r="K164" s="35">
        <v>36</v>
      </c>
      <c r="L164" s="24">
        <f t="shared" si="4"/>
        <v>36</v>
      </c>
      <c r="M164" s="25" t="str">
        <f t="shared" si="5"/>
        <v>OK</v>
      </c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5"/>
      <c r="AI164" s="75"/>
      <c r="AJ164" s="75"/>
      <c r="AK164" s="75"/>
    </row>
    <row r="165" spans="1:37" ht="39.950000000000003" customHeight="1" x14ac:dyDescent="0.25">
      <c r="A165" s="110"/>
      <c r="B165" s="110"/>
      <c r="C165" s="51">
        <v>162</v>
      </c>
      <c r="D165" s="52" t="s">
        <v>318</v>
      </c>
      <c r="E165" s="51" t="s">
        <v>92</v>
      </c>
      <c r="F165" s="51" t="s">
        <v>412</v>
      </c>
      <c r="G165" s="53" t="s">
        <v>544</v>
      </c>
      <c r="H165" s="51" t="s">
        <v>25</v>
      </c>
      <c r="I165" s="54" t="s">
        <v>27</v>
      </c>
      <c r="J165" s="89">
        <v>2.4300000000000002</v>
      </c>
      <c r="K165" s="35">
        <v>36</v>
      </c>
      <c r="L165" s="24">
        <f t="shared" si="4"/>
        <v>36</v>
      </c>
      <c r="M165" s="25" t="str">
        <f t="shared" si="5"/>
        <v>OK</v>
      </c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5"/>
      <c r="AI165" s="75"/>
      <c r="AJ165" s="75"/>
      <c r="AK165" s="75"/>
    </row>
    <row r="166" spans="1:37" ht="39.950000000000003" customHeight="1" x14ac:dyDescent="0.25">
      <c r="A166" s="110"/>
      <c r="B166" s="110"/>
      <c r="C166" s="51">
        <v>163</v>
      </c>
      <c r="D166" s="52" t="s">
        <v>318</v>
      </c>
      <c r="E166" s="51" t="s">
        <v>55</v>
      </c>
      <c r="F166" s="51" t="s">
        <v>545</v>
      </c>
      <c r="G166" s="53" t="s">
        <v>56</v>
      </c>
      <c r="H166" s="51" t="s">
        <v>25</v>
      </c>
      <c r="I166" s="54" t="s">
        <v>27</v>
      </c>
      <c r="J166" s="89">
        <v>6.17</v>
      </c>
      <c r="K166" s="35">
        <v>15</v>
      </c>
      <c r="L166" s="24">
        <f t="shared" si="4"/>
        <v>15</v>
      </c>
      <c r="M166" s="25" t="str">
        <f t="shared" si="5"/>
        <v>OK</v>
      </c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  <c r="AF166" s="74"/>
      <c r="AG166" s="74"/>
      <c r="AH166" s="75"/>
      <c r="AI166" s="75"/>
      <c r="AJ166" s="75"/>
      <c r="AK166" s="75"/>
    </row>
    <row r="167" spans="1:37" ht="39.950000000000003" customHeight="1" x14ac:dyDescent="0.25">
      <c r="A167" s="110"/>
      <c r="B167" s="110"/>
      <c r="C167" s="51">
        <v>164</v>
      </c>
      <c r="D167" s="52" t="s">
        <v>318</v>
      </c>
      <c r="E167" s="51" t="s">
        <v>57</v>
      </c>
      <c r="F167" s="51" t="s">
        <v>418</v>
      </c>
      <c r="G167" s="53" t="s">
        <v>58</v>
      </c>
      <c r="H167" s="51" t="s">
        <v>25</v>
      </c>
      <c r="I167" s="54" t="s">
        <v>27</v>
      </c>
      <c r="J167" s="89">
        <v>7.65</v>
      </c>
      <c r="K167" s="35">
        <v>15</v>
      </c>
      <c r="L167" s="24">
        <f t="shared" si="4"/>
        <v>15</v>
      </c>
      <c r="M167" s="25" t="str">
        <f t="shared" si="5"/>
        <v>OK</v>
      </c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5"/>
      <c r="AI167" s="75"/>
      <c r="AJ167" s="75"/>
      <c r="AK167" s="75"/>
    </row>
    <row r="168" spans="1:37" ht="39.950000000000003" customHeight="1" x14ac:dyDescent="0.25">
      <c r="A168" s="110"/>
      <c r="B168" s="110"/>
      <c r="C168" s="51">
        <v>165</v>
      </c>
      <c r="D168" s="52" t="s">
        <v>318</v>
      </c>
      <c r="E168" s="51" t="s">
        <v>267</v>
      </c>
      <c r="F168" s="51" t="s">
        <v>545</v>
      </c>
      <c r="G168" s="53" t="s">
        <v>377</v>
      </c>
      <c r="H168" s="51" t="s">
        <v>25</v>
      </c>
      <c r="I168" s="54" t="s">
        <v>27</v>
      </c>
      <c r="J168" s="89">
        <v>0.68</v>
      </c>
      <c r="K168" s="35"/>
      <c r="L168" s="24">
        <f t="shared" si="4"/>
        <v>0</v>
      </c>
      <c r="M168" s="25" t="str">
        <f t="shared" si="5"/>
        <v>OK</v>
      </c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  <c r="AC168" s="74"/>
      <c r="AD168" s="74"/>
      <c r="AE168" s="74"/>
      <c r="AF168" s="74"/>
      <c r="AG168" s="74"/>
      <c r="AH168" s="75"/>
      <c r="AI168" s="75"/>
      <c r="AJ168" s="75"/>
      <c r="AK168" s="75"/>
    </row>
    <row r="169" spans="1:37" ht="39.950000000000003" customHeight="1" x14ac:dyDescent="0.25">
      <c r="A169" s="110"/>
      <c r="B169" s="110"/>
      <c r="C169" s="51">
        <v>166</v>
      </c>
      <c r="D169" s="52" t="s">
        <v>318</v>
      </c>
      <c r="E169" s="51" t="s">
        <v>266</v>
      </c>
      <c r="F169" s="51" t="s">
        <v>545</v>
      </c>
      <c r="G169" s="53" t="s">
        <v>376</v>
      </c>
      <c r="H169" s="51" t="s">
        <v>25</v>
      </c>
      <c r="I169" s="54" t="s">
        <v>27</v>
      </c>
      <c r="J169" s="89">
        <v>1.08</v>
      </c>
      <c r="K169" s="35">
        <v>60</v>
      </c>
      <c r="L169" s="24">
        <f t="shared" si="4"/>
        <v>60</v>
      </c>
      <c r="M169" s="25" t="str">
        <f t="shared" si="5"/>
        <v>OK</v>
      </c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  <c r="AC169" s="74"/>
      <c r="AD169" s="74"/>
      <c r="AE169" s="74"/>
      <c r="AF169" s="74"/>
      <c r="AG169" s="74"/>
      <c r="AH169" s="75"/>
      <c r="AI169" s="75"/>
      <c r="AJ169" s="75"/>
      <c r="AK169" s="75"/>
    </row>
    <row r="170" spans="1:37" ht="39.950000000000003" customHeight="1" x14ac:dyDescent="0.25">
      <c r="A170" s="111"/>
      <c r="B170" s="111"/>
      <c r="C170" s="51">
        <v>167</v>
      </c>
      <c r="D170" s="52" t="s">
        <v>318</v>
      </c>
      <c r="E170" s="51" t="s">
        <v>268</v>
      </c>
      <c r="F170" s="51" t="s">
        <v>545</v>
      </c>
      <c r="G170" s="53" t="s">
        <v>378</v>
      </c>
      <c r="H170" s="51" t="s">
        <v>25</v>
      </c>
      <c r="I170" s="54" t="s">
        <v>27</v>
      </c>
      <c r="J170" s="89">
        <v>2.1800000000000002</v>
      </c>
      <c r="K170" s="35">
        <v>25</v>
      </c>
      <c r="L170" s="24">
        <f t="shared" si="4"/>
        <v>25</v>
      </c>
      <c r="M170" s="25" t="str">
        <f t="shared" si="5"/>
        <v>OK</v>
      </c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5"/>
      <c r="AI170" s="75"/>
      <c r="AJ170" s="75"/>
      <c r="AK170" s="75"/>
    </row>
    <row r="171" spans="1:37" ht="39.950000000000003" customHeight="1" x14ac:dyDescent="0.25">
      <c r="A171" s="129">
        <v>19</v>
      </c>
      <c r="B171" s="120" t="s">
        <v>410</v>
      </c>
      <c r="C171" s="47">
        <v>168</v>
      </c>
      <c r="D171" s="48" t="s">
        <v>339</v>
      </c>
      <c r="E171" s="47" t="s">
        <v>139</v>
      </c>
      <c r="F171" s="47" t="s">
        <v>546</v>
      </c>
      <c r="G171" s="67" t="s">
        <v>547</v>
      </c>
      <c r="H171" s="47" t="s">
        <v>140</v>
      </c>
      <c r="I171" s="47" t="s">
        <v>138</v>
      </c>
      <c r="J171" s="92">
        <v>97.07</v>
      </c>
      <c r="K171" s="35"/>
      <c r="L171" s="24">
        <f t="shared" si="4"/>
        <v>0</v>
      </c>
      <c r="M171" s="25" t="str">
        <f t="shared" si="5"/>
        <v>OK</v>
      </c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5"/>
      <c r="AI171" s="75"/>
      <c r="AJ171" s="75"/>
      <c r="AK171" s="75"/>
    </row>
    <row r="172" spans="1:37" ht="39.950000000000003" customHeight="1" x14ac:dyDescent="0.25">
      <c r="A172" s="129"/>
      <c r="B172" s="121"/>
      <c r="C172" s="47">
        <v>169</v>
      </c>
      <c r="D172" s="48" t="s">
        <v>318</v>
      </c>
      <c r="E172" s="47" t="s">
        <v>137</v>
      </c>
      <c r="F172" s="47" t="s">
        <v>457</v>
      </c>
      <c r="G172" s="49" t="s">
        <v>548</v>
      </c>
      <c r="H172" s="47" t="s">
        <v>25</v>
      </c>
      <c r="I172" s="50" t="s">
        <v>27</v>
      </c>
      <c r="J172" s="92">
        <v>0.3</v>
      </c>
      <c r="K172" s="35">
        <v>500</v>
      </c>
      <c r="L172" s="24">
        <f t="shared" si="4"/>
        <v>500</v>
      </c>
      <c r="M172" s="25" t="str">
        <f t="shared" si="5"/>
        <v>OK</v>
      </c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4"/>
      <c r="AH172" s="75"/>
      <c r="AI172" s="75"/>
      <c r="AJ172" s="75"/>
      <c r="AK172" s="75"/>
    </row>
    <row r="173" spans="1:37" ht="39.950000000000003" customHeight="1" x14ac:dyDescent="0.25">
      <c r="A173" s="129"/>
      <c r="B173" s="121"/>
      <c r="C173" s="47">
        <v>170</v>
      </c>
      <c r="D173" s="48" t="s">
        <v>381</v>
      </c>
      <c r="E173" s="47" t="s">
        <v>305</v>
      </c>
      <c r="F173" s="47" t="s">
        <v>549</v>
      </c>
      <c r="G173" s="49" t="s">
        <v>550</v>
      </c>
      <c r="H173" s="47" t="s">
        <v>25</v>
      </c>
      <c r="I173" s="50" t="s">
        <v>61</v>
      </c>
      <c r="J173" s="88">
        <v>8.39</v>
      </c>
      <c r="K173" s="35">
        <v>200</v>
      </c>
      <c r="L173" s="24">
        <f t="shared" si="4"/>
        <v>200</v>
      </c>
      <c r="M173" s="25" t="str">
        <f t="shared" si="5"/>
        <v>OK</v>
      </c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5"/>
      <c r="AI173" s="75"/>
      <c r="AJ173" s="75"/>
      <c r="AK173" s="75"/>
    </row>
    <row r="174" spans="1:37" ht="39.950000000000003" customHeight="1" x14ac:dyDescent="0.25">
      <c r="A174" s="129"/>
      <c r="B174" s="121"/>
      <c r="C174" s="47">
        <v>171</v>
      </c>
      <c r="D174" s="48" t="s">
        <v>318</v>
      </c>
      <c r="E174" s="47" t="s">
        <v>194</v>
      </c>
      <c r="F174" s="47" t="s">
        <v>416</v>
      </c>
      <c r="G174" s="49" t="s">
        <v>195</v>
      </c>
      <c r="H174" s="47" t="s">
        <v>25</v>
      </c>
      <c r="I174" s="50" t="s">
        <v>27</v>
      </c>
      <c r="J174" s="88">
        <v>6.88</v>
      </c>
      <c r="K174" s="35"/>
      <c r="L174" s="24">
        <f t="shared" si="4"/>
        <v>0</v>
      </c>
      <c r="M174" s="25" t="str">
        <f t="shared" si="5"/>
        <v>OK</v>
      </c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74"/>
      <c r="AH174" s="75"/>
      <c r="AI174" s="75"/>
      <c r="AJ174" s="75"/>
      <c r="AK174" s="75"/>
    </row>
    <row r="175" spans="1:37" ht="39.950000000000003" customHeight="1" x14ac:dyDescent="0.25">
      <c r="A175" s="129"/>
      <c r="B175" s="121"/>
      <c r="C175" s="47">
        <v>172</v>
      </c>
      <c r="D175" s="48" t="s">
        <v>318</v>
      </c>
      <c r="E175" s="47" t="s">
        <v>192</v>
      </c>
      <c r="F175" s="47" t="s">
        <v>416</v>
      </c>
      <c r="G175" s="49" t="s">
        <v>193</v>
      </c>
      <c r="H175" s="47" t="s">
        <v>25</v>
      </c>
      <c r="I175" s="50" t="s">
        <v>27</v>
      </c>
      <c r="J175" s="92">
        <v>22.9</v>
      </c>
      <c r="K175" s="35"/>
      <c r="L175" s="24">
        <f t="shared" si="4"/>
        <v>0</v>
      </c>
      <c r="M175" s="25" t="str">
        <f t="shared" si="5"/>
        <v>OK</v>
      </c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5"/>
      <c r="AI175" s="75"/>
      <c r="AJ175" s="75"/>
      <c r="AK175" s="75"/>
    </row>
    <row r="176" spans="1:37" ht="39.950000000000003" customHeight="1" x14ac:dyDescent="0.25">
      <c r="A176" s="129"/>
      <c r="B176" s="121"/>
      <c r="C176" s="47">
        <v>173</v>
      </c>
      <c r="D176" s="48" t="s">
        <v>317</v>
      </c>
      <c r="E176" s="47" t="s">
        <v>269</v>
      </c>
      <c r="F176" s="47" t="s">
        <v>445</v>
      </c>
      <c r="G176" s="49" t="s">
        <v>399</v>
      </c>
      <c r="H176" s="47" t="s">
        <v>25</v>
      </c>
      <c r="I176" s="50" t="s">
        <v>27</v>
      </c>
      <c r="J176" s="92">
        <v>2.06</v>
      </c>
      <c r="K176" s="35">
        <v>30</v>
      </c>
      <c r="L176" s="24">
        <f t="shared" si="4"/>
        <v>30</v>
      </c>
      <c r="M176" s="25" t="str">
        <f t="shared" si="5"/>
        <v>OK</v>
      </c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  <c r="AG176" s="74"/>
      <c r="AH176" s="75"/>
      <c r="AI176" s="75"/>
      <c r="AJ176" s="75"/>
      <c r="AK176" s="75"/>
    </row>
    <row r="177" spans="1:37" ht="39.950000000000003" customHeight="1" x14ac:dyDescent="0.25">
      <c r="A177" s="129"/>
      <c r="B177" s="121"/>
      <c r="C177" s="47">
        <v>174</v>
      </c>
      <c r="D177" s="48" t="s">
        <v>318</v>
      </c>
      <c r="E177" s="85" t="s">
        <v>270</v>
      </c>
      <c r="F177" s="85" t="s">
        <v>412</v>
      </c>
      <c r="G177" s="49" t="s">
        <v>271</v>
      </c>
      <c r="H177" s="47" t="s">
        <v>25</v>
      </c>
      <c r="I177" s="50" t="s">
        <v>27</v>
      </c>
      <c r="J177" s="88">
        <v>5.9</v>
      </c>
      <c r="K177" s="35">
        <v>30</v>
      </c>
      <c r="L177" s="24">
        <f t="shared" si="4"/>
        <v>30</v>
      </c>
      <c r="M177" s="25" t="str">
        <f t="shared" si="5"/>
        <v>OK</v>
      </c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5"/>
      <c r="AI177" s="75"/>
      <c r="AJ177" s="75"/>
      <c r="AK177" s="75"/>
    </row>
    <row r="178" spans="1:37" ht="39.950000000000003" customHeight="1" x14ac:dyDescent="0.25">
      <c r="A178" s="129"/>
      <c r="B178" s="121"/>
      <c r="C178" s="47">
        <v>175</v>
      </c>
      <c r="D178" s="48" t="s">
        <v>318</v>
      </c>
      <c r="E178" s="85" t="s">
        <v>264</v>
      </c>
      <c r="F178" s="85" t="s">
        <v>414</v>
      </c>
      <c r="G178" s="49" t="s">
        <v>265</v>
      </c>
      <c r="H178" s="47" t="s">
        <v>32</v>
      </c>
      <c r="I178" s="47" t="s">
        <v>27</v>
      </c>
      <c r="J178" s="88">
        <v>3.99</v>
      </c>
      <c r="K178" s="35"/>
      <c r="L178" s="24">
        <f t="shared" si="4"/>
        <v>0</v>
      </c>
      <c r="M178" s="25" t="str">
        <f t="shared" si="5"/>
        <v>OK</v>
      </c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  <c r="AC178" s="74"/>
      <c r="AD178" s="74"/>
      <c r="AE178" s="74"/>
      <c r="AF178" s="74"/>
      <c r="AG178" s="74"/>
      <c r="AH178" s="75"/>
      <c r="AI178" s="75"/>
      <c r="AJ178" s="75"/>
      <c r="AK178" s="75"/>
    </row>
    <row r="179" spans="1:37" ht="39.950000000000003" customHeight="1" x14ac:dyDescent="0.25">
      <c r="A179" s="129"/>
      <c r="B179" s="121"/>
      <c r="C179" s="47">
        <v>176</v>
      </c>
      <c r="D179" s="48" t="s">
        <v>380</v>
      </c>
      <c r="E179" s="85" t="s">
        <v>279</v>
      </c>
      <c r="F179" s="85" t="s">
        <v>478</v>
      </c>
      <c r="G179" s="49" t="s">
        <v>400</v>
      </c>
      <c r="H179" s="47" t="s">
        <v>25</v>
      </c>
      <c r="I179" s="50" t="s">
        <v>280</v>
      </c>
      <c r="J179" s="88">
        <v>0.68</v>
      </c>
      <c r="K179" s="35"/>
      <c r="L179" s="24">
        <f t="shared" si="4"/>
        <v>0</v>
      </c>
      <c r="M179" s="25" t="str">
        <f t="shared" si="5"/>
        <v>OK</v>
      </c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5"/>
      <c r="AI179" s="75"/>
      <c r="AJ179" s="75"/>
      <c r="AK179" s="75"/>
    </row>
    <row r="180" spans="1:37" ht="39.950000000000003" customHeight="1" x14ac:dyDescent="0.25">
      <c r="A180" s="129"/>
      <c r="B180" s="121"/>
      <c r="C180" s="47">
        <v>177</v>
      </c>
      <c r="D180" s="48" t="s">
        <v>380</v>
      </c>
      <c r="E180" s="85" t="s">
        <v>281</v>
      </c>
      <c r="F180" s="85" t="s">
        <v>478</v>
      </c>
      <c r="G180" s="49" t="s">
        <v>401</v>
      </c>
      <c r="H180" s="47" t="s">
        <v>25</v>
      </c>
      <c r="I180" s="50" t="s">
        <v>280</v>
      </c>
      <c r="J180" s="88">
        <v>0.68</v>
      </c>
      <c r="K180" s="40"/>
      <c r="L180" s="24">
        <f t="shared" si="4"/>
        <v>0</v>
      </c>
      <c r="M180" s="25" t="str">
        <f t="shared" si="5"/>
        <v>OK</v>
      </c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  <c r="AH180" s="75"/>
      <c r="AI180" s="75"/>
      <c r="AJ180" s="75"/>
      <c r="AK180" s="75"/>
    </row>
    <row r="181" spans="1:37" ht="39.950000000000003" customHeight="1" x14ac:dyDescent="0.25">
      <c r="A181" s="129"/>
      <c r="B181" s="121"/>
      <c r="C181" s="47">
        <v>178</v>
      </c>
      <c r="D181" s="48" t="s">
        <v>380</v>
      </c>
      <c r="E181" s="85" t="s">
        <v>282</v>
      </c>
      <c r="F181" s="85" t="s">
        <v>478</v>
      </c>
      <c r="G181" s="49" t="s">
        <v>402</v>
      </c>
      <c r="H181" s="47" t="s">
        <v>25</v>
      </c>
      <c r="I181" s="50" t="s">
        <v>280</v>
      </c>
      <c r="J181" s="88">
        <v>0.68</v>
      </c>
      <c r="K181" s="40"/>
      <c r="L181" s="24">
        <f t="shared" si="4"/>
        <v>0</v>
      </c>
      <c r="M181" s="25" t="str">
        <f t="shared" si="5"/>
        <v>OK</v>
      </c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5"/>
      <c r="AI181" s="75"/>
      <c r="AJ181" s="75"/>
      <c r="AK181" s="75"/>
    </row>
    <row r="182" spans="1:37" ht="39.950000000000003" customHeight="1" x14ac:dyDescent="0.25">
      <c r="A182" s="129"/>
      <c r="B182" s="121"/>
      <c r="C182" s="47">
        <v>179</v>
      </c>
      <c r="D182" s="48" t="s">
        <v>380</v>
      </c>
      <c r="E182" s="85" t="s">
        <v>283</v>
      </c>
      <c r="F182" s="85" t="s">
        <v>478</v>
      </c>
      <c r="G182" s="49" t="s">
        <v>403</v>
      </c>
      <c r="H182" s="47" t="s">
        <v>25</v>
      </c>
      <c r="I182" s="50" t="s">
        <v>280</v>
      </c>
      <c r="J182" s="88">
        <v>0.68</v>
      </c>
      <c r="K182" s="35"/>
      <c r="L182" s="24">
        <f t="shared" si="4"/>
        <v>0</v>
      </c>
      <c r="M182" s="25" t="str">
        <f t="shared" si="5"/>
        <v>OK</v>
      </c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5"/>
      <c r="AI182" s="75"/>
      <c r="AJ182" s="75"/>
      <c r="AK182" s="75"/>
    </row>
    <row r="183" spans="1:37" ht="39.950000000000003" customHeight="1" x14ac:dyDescent="0.25">
      <c r="A183" s="129"/>
      <c r="B183" s="121"/>
      <c r="C183" s="47">
        <v>180</v>
      </c>
      <c r="D183" s="48" t="s">
        <v>380</v>
      </c>
      <c r="E183" s="47" t="s">
        <v>284</v>
      </c>
      <c r="F183" s="47" t="s">
        <v>478</v>
      </c>
      <c r="G183" s="49" t="s">
        <v>404</v>
      </c>
      <c r="H183" s="47" t="s">
        <v>25</v>
      </c>
      <c r="I183" s="50" t="s">
        <v>280</v>
      </c>
      <c r="J183" s="88">
        <v>0.68</v>
      </c>
      <c r="K183" s="35"/>
      <c r="L183" s="24">
        <f t="shared" si="4"/>
        <v>0</v>
      </c>
      <c r="M183" s="25" t="str">
        <f t="shared" si="5"/>
        <v>OK</v>
      </c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5"/>
      <c r="AI183" s="75"/>
      <c r="AJ183" s="75"/>
      <c r="AK183" s="75"/>
    </row>
    <row r="184" spans="1:37" ht="39.950000000000003" customHeight="1" x14ac:dyDescent="0.25">
      <c r="A184" s="129"/>
      <c r="B184" s="121"/>
      <c r="C184" s="47">
        <v>181</v>
      </c>
      <c r="D184" s="48" t="s">
        <v>380</v>
      </c>
      <c r="E184" s="47" t="s">
        <v>285</v>
      </c>
      <c r="F184" s="47" t="s">
        <v>478</v>
      </c>
      <c r="G184" s="49" t="s">
        <v>405</v>
      </c>
      <c r="H184" s="47" t="s">
        <v>25</v>
      </c>
      <c r="I184" s="50" t="s">
        <v>280</v>
      </c>
      <c r="J184" s="88">
        <v>0.68</v>
      </c>
      <c r="K184" s="35"/>
      <c r="L184" s="24">
        <f t="shared" si="4"/>
        <v>0</v>
      </c>
      <c r="M184" s="25" t="str">
        <f t="shared" si="5"/>
        <v>OK</v>
      </c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4"/>
      <c r="AG184" s="74"/>
      <c r="AH184" s="75"/>
      <c r="AI184" s="75"/>
      <c r="AJ184" s="75"/>
      <c r="AK184" s="75"/>
    </row>
    <row r="185" spans="1:37" ht="39.950000000000003" customHeight="1" x14ac:dyDescent="0.25">
      <c r="A185" s="129"/>
      <c r="B185" s="121"/>
      <c r="C185" s="47">
        <v>182</v>
      </c>
      <c r="D185" s="48" t="s">
        <v>318</v>
      </c>
      <c r="E185" s="61" t="s">
        <v>260</v>
      </c>
      <c r="F185" s="61" t="s">
        <v>551</v>
      </c>
      <c r="G185" s="49" t="s">
        <v>261</v>
      </c>
      <c r="H185" s="47" t="s">
        <v>32</v>
      </c>
      <c r="I185" s="50" t="s">
        <v>27</v>
      </c>
      <c r="J185" s="88">
        <v>2.13</v>
      </c>
      <c r="K185" s="35">
        <v>10</v>
      </c>
      <c r="L185" s="24">
        <f t="shared" si="4"/>
        <v>10</v>
      </c>
      <c r="M185" s="25" t="str">
        <f t="shared" si="5"/>
        <v>OK</v>
      </c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5"/>
      <c r="AI185" s="75"/>
      <c r="AJ185" s="75"/>
      <c r="AK185" s="75"/>
    </row>
    <row r="186" spans="1:37" ht="39.950000000000003" customHeight="1" x14ac:dyDescent="0.25">
      <c r="A186" s="129"/>
      <c r="B186" s="121"/>
      <c r="C186" s="47">
        <v>183</v>
      </c>
      <c r="D186" s="48" t="s">
        <v>318</v>
      </c>
      <c r="E186" s="61" t="s">
        <v>262</v>
      </c>
      <c r="F186" s="61" t="s">
        <v>551</v>
      </c>
      <c r="G186" s="49" t="s">
        <v>263</v>
      </c>
      <c r="H186" s="47" t="s">
        <v>32</v>
      </c>
      <c r="I186" s="50" t="s">
        <v>27</v>
      </c>
      <c r="J186" s="88">
        <v>2.13</v>
      </c>
      <c r="K186" s="35">
        <v>10</v>
      </c>
      <c r="L186" s="24">
        <f t="shared" si="4"/>
        <v>10</v>
      </c>
      <c r="M186" s="25" t="str">
        <f t="shared" si="5"/>
        <v>OK</v>
      </c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5"/>
      <c r="AI186" s="75"/>
      <c r="AJ186" s="75"/>
      <c r="AK186" s="75"/>
    </row>
    <row r="187" spans="1:37" ht="39.950000000000003" customHeight="1" x14ac:dyDescent="0.25">
      <c r="A187" s="129"/>
      <c r="B187" s="121"/>
      <c r="C187" s="47">
        <v>184</v>
      </c>
      <c r="D187" s="48" t="s">
        <v>380</v>
      </c>
      <c r="E187" s="47" t="s">
        <v>288</v>
      </c>
      <c r="F187" s="47" t="s">
        <v>445</v>
      </c>
      <c r="G187" s="49" t="s">
        <v>289</v>
      </c>
      <c r="H187" s="47" t="s">
        <v>25</v>
      </c>
      <c r="I187" s="50" t="s">
        <v>280</v>
      </c>
      <c r="J187" s="88">
        <v>3.18</v>
      </c>
      <c r="K187" s="35"/>
      <c r="L187" s="24">
        <f t="shared" si="4"/>
        <v>0</v>
      </c>
      <c r="M187" s="25" t="str">
        <f t="shared" si="5"/>
        <v>OK</v>
      </c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5"/>
      <c r="AI187" s="75"/>
      <c r="AJ187" s="75"/>
      <c r="AK187" s="75"/>
    </row>
    <row r="188" spans="1:37" ht="39.950000000000003" customHeight="1" x14ac:dyDescent="0.25">
      <c r="A188" s="129"/>
      <c r="B188" s="121"/>
      <c r="C188" s="47">
        <v>185</v>
      </c>
      <c r="D188" s="48" t="s">
        <v>380</v>
      </c>
      <c r="E188" s="47" t="s">
        <v>286</v>
      </c>
      <c r="F188" s="47" t="s">
        <v>552</v>
      </c>
      <c r="G188" s="49" t="s">
        <v>287</v>
      </c>
      <c r="H188" s="47" t="s">
        <v>25</v>
      </c>
      <c r="I188" s="50" t="s">
        <v>280</v>
      </c>
      <c r="J188" s="88">
        <v>7.29</v>
      </c>
      <c r="K188" s="35"/>
      <c r="L188" s="24">
        <f t="shared" si="4"/>
        <v>0</v>
      </c>
      <c r="M188" s="25" t="str">
        <f t="shared" si="5"/>
        <v>OK</v>
      </c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  <c r="AG188" s="74"/>
      <c r="AH188" s="75"/>
      <c r="AI188" s="75"/>
      <c r="AJ188" s="75"/>
      <c r="AK188" s="75"/>
    </row>
    <row r="189" spans="1:37" ht="39.950000000000003" customHeight="1" x14ac:dyDescent="0.25">
      <c r="A189" s="129"/>
      <c r="B189" s="121"/>
      <c r="C189" s="47">
        <v>186</v>
      </c>
      <c r="D189" s="48" t="s">
        <v>380</v>
      </c>
      <c r="E189" s="47" t="s">
        <v>290</v>
      </c>
      <c r="F189" s="47" t="s">
        <v>445</v>
      </c>
      <c r="G189" s="49" t="s">
        <v>291</v>
      </c>
      <c r="H189" s="47" t="s">
        <v>25</v>
      </c>
      <c r="I189" s="50" t="s">
        <v>280</v>
      </c>
      <c r="J189" s="88">
        <v>1.54</v>
      </c>
      <c r="K189" s="35"/>
      <c r="L189" s="24">
        <f t="shared" si="4"/>
        <v>0</v>
      </c>
      <c r="M189" s="25" t="str">
        <f t="shared" si="5"/>
        <v>OK</v>
      </c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5"/>
      <c r="AI189" s="75"/>
      <c r="AJ189" s="75"/>
      <c r="AK189" s="75"/>
    </row>
    <row r="190" spans="1:37" ht="39.950000000000003" customHeight="1" x14ac:dyDescent="0.25">
      <c r="A190" s="129"/>
      <c r="B190" s="121"/>
      <c r="C190" s="47">
        <v>187</v>
      </c>
      <c r="D190" s="48" t="s">
        <v>318</v>
      </c>
      <c r="E190" s="47" t="s">
        <v>272</v>
      </c>
      <c r="F190" s="47" t="s">
        <v>414</v>
      </c>
      <c r="G190" s="49" t="s">
        <v>273</v>
      </c>
      <c r="H190" s="47" t="s">
        <v>25</v>
      </c>
      <c r="I190" s="65" t="s">
        <v>27</v>
      </c>
      <c r="J190" s="88">
        <v>1.44</v>
      </c>
      <c r="K190" s="35">
        <v>15</v>
      </c>
      <c r="L190" s="24">
        <f t="shared" si="4"/>
        <v>15</v>
      </c>
      <c r="M190" s="25" t="str">
        <f t="shared" si="5"/>
        <v>OK</v>
      </c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  <c r="AF190" s="74"/>
      <c r="AG190" s="74"/>
      <c r="AH190" s="75"/>
      <c r="AI190" s="75"/>
      <c r="AJ190" s="75"/>
      <c r="AK190" s="75"/>
    </row>
    <row r="191" spans="1:37" ht="39.950000000000003" customHeight="1" x14ac:dyDescent="0.25">
      <c r="A191" s="129"/>
      <c r="B191" s="121"/>
      <c r="C191" s="47">
        <v>188</v>
      </c>
      <c r="D191" s="48" t="s">
        <v>318</v>
      </c>
      <c r="E191" s="47" t="s">
        <v>379</v>
      </c>
      <c r="F191" s="47" t="s">
        <v>545</v>
      </c>
      <c r="G191" s="67" t="s">
        <v>276</v>
      </c>
      <c r="H191" s="66" t="s">
        <v>25</v>
      </c>
      <c r="I191" s="86" t="s">
        <v>27</v>
      </c>
      <c r="J191" s="88">
        <v>0.62</v>
      </c>
      <c r="K191" s="35">
        <v>50</v>
      </c>
      <c r="L191" s="24">
        <f t="shared" si="4"/>
        <v>50</v>
      </c>
      <c r="M191" s="25" t="str">
        <f t="shared" si="5"/>
        <v>OK</v>
      </c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5"/>
      <c r="AI191" s="75"/>
      <c r="AJ191" s="75"/>
      <c r="AK191" s="75"/>
    </row>
    <row r="192" spans="1:37" ht="39.950000000000003" customHeight="1" x14ac:dyDescent="0.25">
      <c r="A192" s="129"/>
      <c r="B192" s="122"/>
      <c r="C192" s="47">
        <v>189</v>
      </c>
      <c r="D192" s="48" t="s">
        <v>318</v>
      </c>
      <c r="E192" s="47" t="s">
        <v>274</v>
      </c>
      <c r="F192" s="47" t="s">
        <v>510</v>
      </c>
      <c r="G192" s="49" t="s">
        <v>275</v>
      </c>
      <c r="H192" s="47" t="s">
        <v>28</v>
      </c>
      <c r="I192" s="65" t="s">
        <v>27</v>
      </c>
      <c r="J192" s="88">
        <v>4.8</v>
      </c>
      <c r="K192" s="35">
        <v>50</v>
      </c>
      <c r="L192" s="24">
        <f t="shared" si="4"/>
        <v>50</v>
      </c>
      <c r="M192" s="25" t="str">
        <f t="shared" si="5"/>
        <v>OK</v>
      </c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5"/>
      <c r="AI192" s="75"/>
      <c r="AJ192" s="75"/>
      <c r="AK192" s="75"/>
    </row>
    <row r="193" spans="1:37" ht="39.950000000000003" customHeight="1" x14ac:dyDescent="0.25">
      <c r="A193" s="109">
        <v>20</v>
      </c>
      <c r="B193" s="112" t="s">
        <v>410</v>
      </c>
      <c r="C193" s="51">
        <v>190</v>
      </c>
      <c r="D193" s="52" t="s">
        <v>317</v>
      </c>
      <c r="E193" s="87" t="s">
        <v>553</v>
      </c>
      <c r="F193" s="51" t="s">
        <v>554</v>
      </c>
      <c r="G193" s="53" t="s">
        <v>555</v>
      </c>
      <c r="H193" s="51" t="s">
        <v>25</v>
      </c>
      <c r="I193" s="80" t="s">
        <v>27</v>
      </c>
      <c r="J193" s="89">
        <v>218.59</v>
      </c>
      <c r="K193" s="35"/>
      <c r="L193" s="24">
        <f t="shared" si="4"/>
        <v>0</v>
      </c>
      <c r="M193" s="25" t="str">
        <f t="shared" si="5"/>
        <v>OK</v>
      </c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5"/>
      <c r="AI193" s="75"/>
      <c r="AJ193" s="75"/>
      <c r="AK193" s="75"/>
    </row>
    <row r="194" spans="1:37" ht="39.950000000000003" customHeight="1" x14ac:dyDescent="0.25">
      <c r="A194" s="110"/>
      <c r="B194" s="113"/>
      <c r="C194" s="51">
        <v>191</v>
      </c>
      <c r="D194" s="52" t="s">
        <v>317</v>
      </c>
      <c r="E194" s="87" t="s">
        <v>294</v>
      </c>
      <c r="F194" s="51" t="s">
        <v>554</v>
      </c>
      <c r="G194" s="53" t="s">
        <v>556</v>
      </c>
      <c r="H194" s="51" t="s">
        <v>25</v>
      </c>
      <c r="I194" s="80" t="s">
        <v>27</v>
      </c>
      <c r="J194" s="89">
        <v>113.42</v>
      </c>
      <c r="K194" s="35"/>
      <c r="L194" s="24">
        <f t="shared" si="4"/>
        <v>0</v>
      </c>
      <c r="M194" s="25" t="str">
        <f t="shared" si="5"/>
        <v>OK</v>
      </c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  <c r="AC194" s="74"/>
      <c r="AD194" s="74"/>
      <c r="AE194" s="74"/>
      <c r="AF194" s="74"/>
      <c r="AG194" s="74"/>
      <c r="AH194" s="75"/>
      <c r="AI194" s="75"/>
      <c r="AJ194" s="75"/>
      <c r="AK194" s="75"/>
    </row>
    <row r="195" spans="1:37" ht="39.950000000000003" customHeight="1" x14ac:dyDescent="0.25">
      <c r="A195" s="110"/>
      <c r="B195" s="113"/>
      <c r="C195" s="51">
        <v>192</v>
      </c>
      <c r="D195" s="52" t="s">
        <v>317</v>
      </c>
      <c r="E195" s="51" t="s">
        <v>296</v>
      </c>
      <c r="F195" s="51" t="s">
        <v>557</v>
      </c>
      <c r="G195" s="53" t="s">
        <v>297</v>
      </c>
      <c r="H195" s="51" t="s">
        <v>25</v>
      </c>
      <c r="I195" s="80" t="s">
        <v>27</v>
      </c>
      <c r="J195" s="89">
        <v>37.700000000000003</v>
      </c>
      <c r="K195" s="35">
        <v>5</v>
      </c>
      <c r="L195" s="24">
        <f t="shared" si="4"/>
        <v>5</v>
      </c>
      <c r="M195" s="25" t="str">
        <f t="shared" si="5"/>
        <v>OK</v>
      </c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5"/>
      <c r="AI195" s="75"/>
      <c r="AJ195" s="75"/>
      <c r="AK195" s="75"/>
    </row>
    <row r="196" spans="1:37" ht="39.950000000000003" customHeight="1" x14ac:dyDescent="0.25">
      <c r="A196" s="110"/>
      <c r="B196" s="113"/>
      <c r="C196" s="51">
        <v>193</v>
      </c>
      <c r="D196" s="52" t="s">
        <v>317</v>
      </c>
      <c r="E196" s="51" t="s">
        <v>294</v>
      </c>
      <c r="F196" s="51" t="s">
        <v>557</v>
      </c>
      <c r="G196" s="53" t="s">
        <v>295</v>
      </c>
      <c r="H196" s="51" t="s">
        <v>25</v>
      </c>
      <c r="I196" s="80" t="s">
        <v>27</v>
      </c>
      <c r="J196" s="89">
        <v>51.03</v>
      </c>
      <c r="K196" s="35">
        <v>5</v>
      </c>
      <c r="L196" s="24">
        <f t="shared" si="4"/>
        <v>5</v>
      </c>
      <c r="M196" s="25" t="str">
        <f t="shared" si="5"/>
        <v>OK</v>
      </c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74"/>
      <c r="AG196" s="74"/>
      <c r="AH196" s="75"/>
      <c r="AI196" s="75"/>
      <c r="AJ196" s="75"/>
      <c r="AK196" s="75"/>
    </row>
    <row r="197" spans="1:37" ht="39.950000000000003" customHeight="1" x14ac:dyDescent="0.25">
      <c r="A197" s="111"/>
      <c r="B197" s="114"/>
      <c r="C197" s="51">
        <v>194</v>
      </c>
      <c r="D197" s="52" t="s">
        <v>317</v>
      </c>
      <c r="E197" s="51" t="s">
        <v>298</v>
      </c>
      <c r="F197" s="51" t="s">
        <v>554</v>
      </c>
      <c r="G197" s="53" t="s">
        <v>558</v>
      </c>
      <c r="H197" s="51" t="s">
        <v>25</v>
      </c>
      <c r="I197" s="54" t="s">
        <v>27</v>
      </c>
      <c r="J197" s="89">
        <v>40.98</v>
      </c>
      <c r="K197" s="35">
        <v>5</v>
      </c>
      <c r="L197" s="24">
        <f t="shared" ref="L197:L210" si="6">K197-(SUM(N197:AG197))</f>
        <v>5</v>
      </c>
      <c r="M197" s="25" t="str">
        <f t="shared" ref="M197:M210" si="7">IF(L197&lt;0,"ATENÇÃO","OK")</f>
        <v>OK</v>
      </c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5"/>
      <c r="AI197" s="75"/>
      <c r="AJ197" s="75"/>
      <c r="AK197" s="75"/>
    </row>
    <row r="198" spans="1:37" ht="39.950000000000003" customHeight="1" x14ac:dyDescent="0.25">
      <c r="A198" s="117">
        <v>21</v>
      </c>
      <c r="B198" s="120" t="s">
        <v>559</v>
      </c>
      <c r="C198" s="47">
        <v>195</v>
      </c>
      <c r="D198" s="48" t="s">
        <v>316</v>
      </c>
      <c r="E198" s="47" t="s">
        <v>164</v>
      </c>
      <c r="F198" s="47" t="s">
        <v>560</v>
      </c>
      <c r="G198" s="49" t="s">
        <v>165</v>
      </c>
      <c r="H198" s="47" t="s">
        <v>28</v>
      </c>
      <c r="I198" s="65" t="s">
        <v>27</v>
      </c>
      <c r="J198" s="88">
        <v>48.5</v>
      </c>
      <c r="K198" s="35"/>
      <c r="L198" s="24">
        <f t="shared" si="6"/>
        <v>0</v>
      </c>
      <c r="M198" s="25" t="str">
        <f t="shared" si="7"/>
        <v>OK</v>
      </c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74"/>
      <c r="AH198" s="75"/>
      <c r="AI198" s="75"/>
      <c r="AJ198" s="75"/>
      <c r="AK198" s="75"/>
    </row>
    <row r="199" spans="1:37" ht="39.950000000000003" customHeight="1" x14ac:dyDescent="0.25">
      <c r="A199" s="118"/>
      <c r="B199" s="121"/>
      <c r="C199" s="47">
        <v>196</v>
      </c>
      <c r="D199" s="48" t="s">
        <v>316</v>
      </c>
      <c r="E199" s="47" t="s">
        <v>166</v>
      </c>
      <c r="F199" s="47" t="s">
        <v>560</v>
      </c>
      <c r="G199" s="49" t="s">
        <v>167</v>
      </c>
      <c r="H199" s="47" t="s">
        <v>28</v>
      </c>
      <c r="I199" s="65" t="s">
        <v>27</v>
      </c>
      <c r="J199" s="88">
        <v>42.2</v>
      </c>
      <c r="K199" s="35"/>
      <c r="L199" s="24">
        <f t="shared" si="6"/>
        <v>0</v>
      </c>
      <c r="M199" s="25" t="str">
        <f t="shared" si="7"/>
        <v>OK</v>
      </c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  <c r="AH199" s="75"/>
      <c r="AI199" s="75"/>
      <c r="AJ199" s="75"/>
      <c r="AK199" s="75"/>
    </row>
    <row r="200" spans="1:37" ht="39.950000000000003" customHeight="1" x14ac:dyDescent="0.25">
      <c r="A200" s="118"/>
      <c r="B200" s="121"/>
      <c r="C200" s="47">
        <v>197</v>
      </c>
      <c r="D200" s="48" t="s">
        <v>316</v>
      </c>
      <c r="E200" s="47" t="s">
        <v>168</v>
      </c>
      <c r="F200" s="47" t="s">
        <v>560</v>
      </c>
      <c r="G200" s="49" t="s">
        <v>561</v>
      </c>
      <c r="H200" s="47" t="s">
        <v>28</v>
      </c>
      <c r="I200" s="65" t="s">
        <v>27</v>
      </c>
      <c r="J200" s="88">
        <v>15.4</v>
      </c>
      <c r="K200" s="35"/>
      <c r="L200" s="24">
        <f t="shared" si="6"/>
        <v>0</v>
      </c>
      <c r="M200" s="25" t="str">
        <f t="shared" si="7"/>
        <v>OK</v>
      </c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74"/>
      <c r="AH200" s="75"/>
      <c r="AI200" s="75"/>
      <c r="AJ200" s="75"/>
      <c r="AK200" s="75"/>
    </row>
    <row r="201" spans="1:37" ht="39.950000000000003" customHeight="1" x14ac:dyDescent="0.25">
      <c r="A201" s="118"/>
      <c r="B201" s="121"/>
      <c r="C201" s="47">
        <v>198</v>
      </c>
      <c r="D201" s="48" t="s">
        <v>316</v>
      </c>
      <c r="E201" s="47" t="s">
        <v>169</v>
      </c>
      <c r="F201" s="47" t="s">
        <v>560</v>
      </c>
      <c r="G201" s="49" t="s">
        <v>562</v>
      </c>
      <c r="H201" s="47" t="s">
        <v>28</v>
      </c>
      <c r="I201" s="65" t="s">
        <v>27</v>
      </c>
      <c r="J201" s="88">
        <v>15.2</v>
      </c>
      <c r="K201" s="35"/>
      <c r="L201" s="24">
        <f t="shared" si="6"/>
        <v>0</v>
      </c>
      <c r="M201" s="25" t="str">
        <f t="shared" si="7"/>
        <v>OK</v>
      </c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5"/>
      <c r="AI201" s="75"/>
      <c r="AJ201" s="75"/>
      <c r="AK201" s="75"/>
    </row>
    <row r="202" spans="1:37" ht="39.950000000000003" customHeight="1" x14ac:dyDescent="0.25">
      <c r="A202" s="118"/>
      <c r="B202" s="121"/>
      <c r="C202" s="47">
        <v>199</v>
      </c>
      <c r="D202" s="48" t="s">
        <v>316</v>
      </c>
      <c r="E202" s="47" t="s">
        <v>170</v>
      </c>
      <c r="F202" s="47" t="s">
        <v>560</v>
      </c>
      <c r="G202" s="49" t="s">
        <v>563</v>
      </c>
      <c r="H202" s="47" t="s">
        <v>28</v>
      </c>
      <c r="I202" s="65" t="s">
        <v>27</v>
      </c>
      <c r="J202" s="88">
        <v>14</v>
      </c>
      <c r="K202" s="35"/>
      <c r="L202" s="24">
        <f t="shared" si="6"/>
        <v>0</v>
      </c>
      <c r="M202" s="25" t="str">
        <f t="shared" si="7"/>
        <v>OK</v>
      </c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  <c r="AH202" s="75"/>
      <c r="AI202" s="75"/>
      <c r="AJ202" s="75"/>
      <c r="AK202" s="75"/>
    </row>
    <row r="203" spans="1:37" ht="39.950000000000003" customHeight="1" x14ac:dyDescent="0.25">
      <c r="A203" s="118"/>
      <c r="B203" s="121"/>
      <c r="C203" s="47">
        <v>200</v>
      </c>
      <c r="D203" s="48" t="s">
        <v>316</v>
      </c>
      <c r="E203" s="47" t="s">
        <v>342</v>
      </c>
      <c r="F203" s="47" t="s">
        <v>560</v>
      </c>
      <c r="G203" s="49" t="s">
        <v>343</v>
      </c>
      <c r="H203" s="47" t="s">
        <v>28</v>
      </c>
      <c r="I203" s="65" t="s">
        <v>27</v>
      </c>
      <c r="J203" s="88">
        <v>54.6</v>
      </c>
      <c r="K203" s="35"/>
      <c r="L203" s="24">
        <f t="shared" si="6"/>
        <v>0</v>
      </c>
      <c r="M203" s="25" t="str">
        <f t="shared" si="7"/>
        <v>OK</v>
      </c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5"/>
      <c r="AI203" s="75"/>
      <c r="AJ203" s="75"/>
      <c r="AK203" s="75"/>
    </row>
    <row r="204" spans="1:37" ht="39.950000000000003" customHeight="1" x14ac:dyDescent="0.25">
      <c r="A204" s="118"/>
      <c r="B204" s="121"/>
      <c r="C204" s="47">
        <v>201</v>
      </c>
      <c r="D204" s="48" t="s">
        <v>316</v>
      </c>
      <c r="E204" s="47" t="s">
        <v>344</v>
      </c>
      <c r="F204" s="47" t="s">
        <v>560</v>
      </c>
      <c r="G204" s="49" t="s">
        <v>564</v>
      </c>
      <c r="H204" s="47" t="s">
        <v>28</v>
      </c>
      <c r="I204" s="65" t="s">
        <v>27</v>
      </c>
      <c r="J204" s="88">
        <v>51.8</v>
      </c>
      <c r="K204" s="35"/>
      <c r="L204" s="24">
        <f t="shared" si="6"/>
        <v>0</v>
      </c>
      <c r="M204" s="25" t="str">
        <f t="shared" si="7"/>
        <v>OK</v>
      </c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74"/>
      <c r="AH204" s="75"/>
      <c r="AI204" s="75"/>
      <c r="AJ204" s="75"/>
      <c r="AK204" s="75"/>
    </row>
    <row r="205" spans="1:37" ht="39.950000000000003" customHeight="1" x14ac:dyDescent="0.25">
      <c r="A205" s="118"/>
      <c r="B205" s="121"/>
      <c r="C205" s="47">
        <v>202</v>
      </c>
      <c r="D205" s="48" t="s">
        <v>316</v>
      </c>
      <c r="E205" s="47" t="s">
        <v>345</v>
      </c>
      <c r="F205" s="47" t="s">
        <v>560</v>
      </c>
      <c r="G205" s="49" t="s">
        <v>565</v>
      </c>
      <c r="H205" s="47" t="s">
        <v>28</v>
      </c>
      <c r="I205" s="65" t="s">
        <v>27</v>
      </c>
      <c r="J205" s="88">
        <v>51.8</v>
      </c>
      <c r="K205" s="36"/>
      <c r="L205" s="24">
        <f t="shared" si="6"/>
        <v>0</v>
      </c>
      <c r="M205" s="25" t="str">
        <f t="shared" si="7"/>
        <v>OK</v>
      </c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5"/>
      <c r="AI205" s="75"/>
      <c r="AJ205" s="75"/>
      <c r="AK205" s="75"/>
    </row>
    <row r="206" spans="1:37" ht="39.950000000000003" customHeight="1" x14ac:dyDescent="0.25">
      <c r="A206" s="118"/>
      <c r="B206" s="121"/>
      <c r="C206" s="47">
        <v>203</v>
      </c>
      <c r="D206" s="48" t="s">
        <v>316</v>
      </c>
      <c r="E206" s="47" t="s">
        <v>566</v>
      </c>
      <c r="F206" s="47" t="s">
        <v>560</v>
      </c>
      <c r="G206" s="49" t="s">
        <v>567</v>
      </c>
      <c r="H206" s="47" t="s">
        <v>28</v>
      </c>
      <c r="I206" s="65" t="s">
        <v>27</v>
      </c>
      <c r="J206" s="88">
        <v>9.1999999999999993</v>
      </c>
      <c r="K206" s="35"/>
      <c r="L206" s="24">
        <f t="shared" si="6"/>
        <v>0</v>
      </c>
      <c r="M206" s="25" t="str">
        <f t="shared" si="7"/>
        <v>OK</v>
      </c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  <c r="AG206" s="74"/>
      <c r="AH206" s="75"/>
      <c r="AI206" s="75"/>
      <c r="AJ206" s="75"/>
      <c r="AK206" s="75"/>
    </row>
    <row r="207" spans="1:37" ht="39.950000000000003" customHeight="1" x14ac:dyDescent="0.25">
      <c r="A207" s="118"/>
      <c r="B207" s="121"/>
      <c r="C207" s="47">
        <v>204</v>
      </c>
      <c r="D207" s="48" t="s">
        <v>316</v>
      </c>
      <c r="E207" s="47" t="s">
        <v>171</v>
      </c>
      <c r="F207" s="47" t="s">
        <v>568</v>
      </c>
      <c r="G207" s="49" t="s">
        <v>569</v>
      </c>
      <c r="H207" s="47" t="s">
        <v>28</v>
      </c>
      <c r="I207" s="65" t="s">
        <v>27</v>
      </c>
      <c r="J207" s="88">
        <v>4.4000000000000004</v>
      </c>
      <c r="K207" s="35"/>
      <c r="L207" s="24">
        <f t="shared" si="6"/>
        <v>0</v>
      </c>
      <c r="M207" s="25" t="str">
        <f t="shared" si="7"/>
        <v>OK</v>
      </c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5"/>
      <c r="AI207" s="75"/>
      <c r="AJ207" s="75"/>
      <c r="AK207" s="75"/>
    </row>
    <row r="208" spans="1:37" ht="39.950000000000003" customHeight="1" x14ac:dyDescent="0.25">
      <c r="A208" s="118"/>
      <c r="B208" s="121"/>
      <c r="C208" s="47">
        <v>205</v>
      </c>
      <c r="D208" s="48" t="s">
        <v>316</v>
      </c>
      <c r="E208" s="47" t="s">
        <v>172</v>
      </c>
      <c r="F208" s="47" t="s">
        <v>560</v>
      </c>
      <c r="G208" s="49" t="s">
        <v>570</v>
      </c>
      <c r="H208" s="47" t="s">
        <v>37</v>
      </c>
      <c r="I208" s="65" t="s">
        <v>27</v>
      </c>
      <c r="J208" s="88">
        <v>3.2</v>
      </c>
      <c r="K208" s="35"/>
      <c r="L208" s="24">
        <f t="shared" si="6"/>
        <v>0</v>
      </c>
      <c r="M208" s="25" t="str">
        <f t="shared" si="7"/>
        <v>OK</v>
      </c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  <c r="AG208" s="74"/>
      <c r="AH208" s="75"/>
      <c r="AI208" s="75"/>
      <c r="AJ208" s="75"/>
      <c r="AK208" s="75"/>
    </row>
    <row r="209" spans="1:37" ht="39.950000000000003" customHeight="1" x14ac:dyDescent="0.25">
      <c r="A209" s="118"/>
      <c r="B209" s="121"/>
      <c r="C209" s="47">
        <v>206</v>
      </c>
      <c r="D209" s="48" t="s">
        <v>316</v>
      </c>
      <c r="E209" s="47" t="s">
        <v>571</v>
      </c>
      <c r="F209" s="47" t="s">
        <v>572</v>
      </c>
      <c r="G209" s="49" t="s">
        <v>573</v>
      </c>
      <c r="H209" s="47" t="s">
        <v>574</v>
      </c>
      <c r="I209" s="65" t="s">
        <v>27</v>
      </c>
      <c r="J209" s="88">
        <v>27</v>
      </c>
      <c r="K209" s="35"/>
      <c r="L209" s="24">
        <f t="shared" si="6"/>
        <v>0</v>
      </c>
      <c r="M209" s="25" t="str">
        <f t="shared" si="7"/>
        <v>OK</v>
      </c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5"/>
      <c r="AI209" s="75"/>
      <c r="AJ209" s="75"/>
      <c r="AK209" s="75"/>
    </row>
    <row r="210" spans="1:37" ht="39.950000000000003" customHeight="1" x14ac:dyDescent="0.25">
      <c r="A210" s="119"/>
      <c r="B210" s="122"/>
      <c r="C210" s="47">
        <v>207</v>
      </c>
      <c r="D210" s="48" t="s">
        <v>316</v>
      </c>
      <c r="E210" s="47" t="s">
        <v>575</v>
      </c>
      <c r="F210" s="47" t="s">
        <v>576</v>
      </c>
      <c r="G210" s="49" t="s">
        <v>577</v>
      </c>
      <c r="H210" s="47" t="s">
        <v>574</v>
      </c>
      <c r="I210" s="65" t="s">
        <v>27</v>
      </c>
      <c r="J210" s="92">
        <v>210</v>
      </c>
      <c r="K210" s="35"/>
      <c r="L210" s="24">
        <f t="shared" si="6"/>
        <v>0</v>
      </c>
      <c r="M210" s="25" t="str">
        <f t="shared" si="7"/>
        <v>OK</v>
      </c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74"/>
      <c r="AH210" s="75"/>
      <c r="AI210" s="75"/>
      <c r="AJ210" s="75"/>
      <c r="AK210" s="75"/>
    </row>
  </sheetData>
  <mergeCells count="64">
    <mergeCell ref="A109:A111"/>
    <mergeCell ref="B109:B111"/>
    <mergeCell ref="A112:A129"/>
    <mergeCell ref="B112:B129"/>
    <mergeCell ref="A133:A144"/>
    <mergeCell ref="B133:B144"/>
    <mergeCell ref="A87:A89"/>
    <mergeCell ref="B87:B89"/>
    <mergeCell ref="A90:A95"/>
    <mergeCell ref="B90:B95"/>
    <mergeCell ref="A96:A108"/>
    <mergeCell ref="B96:B108"/>
    <mergeCell ref="AJ1:AJ2"/>
    <mergeCell ref="AK1:AK2"/>
    <mergeCell ref="A4:A11"/>
    <mergeCell ref="B4:B11"/>
    <mergeCell ref="A12:A23"/>
    <mergeCell ref="B12:B23"/>
    <mergeCell ref="AE1:AE2"/>
    <mergeCell ref="AF1:AF2"/>
    <mergeCell ref="AG1:AG2"/>
    <mergeCell ref="AH1:AH2"/>
    <mergeCell ref="AI1:AI2"/>
    <mergeCell ref="V1:V2"/>
    <mergeCell ref="R1:R2"/>
    <mergeCell ref="S1:S2"/>
    <mergeCell ref="T1:T2"/>
    <mergeCell ref="U1:U2"/>
    <mergeCell ref="A198:A210"/>
    <mergeCell ref="B198:B210"/>
    <mergeCell ref="A171:A192"/>
    <mergeCell ref="B171:B192"/>
    <mergeCell ref="A193:A197"/>
    <mergeCell ref="B193:B197"/>
    <mergeCell ref="A145:A158"/>
    <mergeCell ref="B145:B158"/>
    <mergeCell ref="A159:A170"/>
    <mergeCell ref="B159:B170"/>
    <mergeCell ref="AD1:AD2"/>
    <mergeCell ref="A2:M2"/>
    <mergeCell ref="AB1:AB2"/>
    <mergeCell ref="AC1:AC2"/>
    <mergeCell ref="W1:W2"/>
    <mergeCell ref="X1:X2"/>
    <mergeCell ref="Y1:Y2"/>
    <mergeCell ref="Z1:Z2"/>
    <mergeCell ref="AA1:AA2"/>
    <mergeCell ref="A24:A30"/>
    <mergeCell ref="B24:B30"/>
    <mergeCell ref="A31:A33"/>
    <mergeCell ref="A56:A86"/>
    <mergeCell ref="B56:B86"/>
    <mergeCell ref="Q1:Q2"/>
    <mergeCell ref="N1:N2"/>
    <mergeCell ref="O1:O2"/>
    <mergeCell ref="A1:F1"/>
    <mergeCell ref="G1:J1"/>
    <mergeCell ref="K1:M1"/>
    <mergeCell ref="P1:P2"/>
    <mergeCell ref="B31:B33"/>
    <mergeCell ref="A34:A50"/>
    <mergeCell ref="B34:B50"/>
    <mergeCell ref="A51:A55"/>
    <mergeCell ref="B51:B55"/>
  </mergeCells>
  <conditionalFormatting sqref="Y4:AG4">
    <cfRule type="cellIs" dxfId="65" priority="28" stopIfTrue="1" operator="greaterThan">
      <formula>0</formula>
    </cfRule>
    <cfRule type="cellIs" dxfId="64" priority="29" stopIfTrue="1" operator="greaterThan">
      <formula>0</formula>
    </cfRule>
    <cfRule type="cellIs" dxfId="63" priority="30" stopIfTrue="1" operator="greaterThan">
      <formula>0</formula>
    </cfRule>
  </conditionalFormatting>
  <conditionalFormatting sqref="Y5:AG210">
    <cfRule type="cellIs" dxfId="62" priority="25" stopIfTrue="1" operator="greaterThan">
      <formula>0</formula>
    </cfRule>
    <cfRule type="cellIs" dxfId="61" priority="26" stopIfTrue="1" operator="greaterThan">
      <formula>0</formula>
    </cfRule>
    <cfRule type="cellIs" dxfId="60" priority="27" stopIfTrue="1" operator="greaterThan">
      <formula>0</formula>
    </cfRule>
  </conditionalFormatting>
  <conditionalFormatting sqref="Q4:X4">
    <cfRule type="cellIs" dxfId="59" priority="16" stopIfTrue="1" operator="greaterThan">
      <formula>0</formula>
    </cfRule>
    <cfRule type="cellIs" dxfId="58" priority="17" stopIfTrue="1" operator="greaterThan">
      <formula>0</formula>
    </cfRule>
    <cfRule type="cellIs" dxfId="57" priority="18" stopIfTrue="1" operator="greaterThan">
      <formula>0</formula>
    </cfRule>
  </conditionalFormatting>
  <conditionalFormatting sqref="Q5:X210">
    <cfRule type="cellIs" dxfId="56" priority="13" stopIfTrue="1" operator="greaterThan">
      <formula>0</formula>
    </cfRule>
    <cfRule type="cellIs" dxfId="55" priority="14" stopIfTrue="1" operator="greaterThan">
      <formula>0</formula>
    </cfRule>
    <cfRule type="cellIs" dxfId="54" priority="15" stopIfTrue="1" operator="greaterThan">
      <formula>0</formula>
    </cfRule>
  </conditionalFormatting>
  <conditionalFormatting sqref="Y5:AG210">
    <cfRule type="cellIs" dxfId="53" priority="31" stopIfTrue="1" operator="greaterThan">
      <formula>0</formula>
    </cfRule>
    <cfRule type="cellIs" dxfId="52" priority="32" stopIfTrue="1" operator="greaterThan">
      <formula>0</formula>
    </cfRule>
    <cfRule type="cellIs" dxfId="51" priority="33" stopIfTrue="1" operator="greaterThan">
      <formula>0</formula>
    </cfRule>
  </conditionalFormatting>
  <conditionalFormatting sqref="N4">
    <cfRule type="cellIs" dxfId="50" priority="10" stopIfTrue="1" operator="greaterThan">
      <formula>0</formula>
    </cfRule>
    <cfRule type="cellIs" dxfId="49" priority="11" stopIfTrue="1" operator="greaterThan">
      <formula>0</formula>
    </cfRule>
    <cfRule type="cellIs" dxfId="48" priority="12" stopIfTrue="1" operator="greaterThan">
      <formula>0</formula>
    </cfRule>
  </conditionalFormatting>
  <conditionalFormatting sqref="N5:N210">
    <cfRule type="cellIs" dxfId="47" priority="7" stopIfTrue="1" operator="greaterThan">
      <formula>0</formula>
    </cfRule>
    <cfRule type="cellIs" dxfId="46" priority="8" stopIfTrue="1" operator="greaterThan">
      <formula>0</formula>
    </cfRule>
    <cfRule type="cellIs" dxfId="45" priority="9" stopIfTrue="1" operator="greaterThan">
      <formula>0</formula>
    </cfRule>
  </conditionalFormatting>
  <conditionalFormatting sqref="O4:P4">
    <cfRule type="cellIs" dxfId="44" priority="4" stopIfTrue="1" operator="greaterThan">
      <formula>0</formula>
    </cfRule>
    <cfRule type="cellIs" dxfId="43" priority="5" stopIfTrue="1" operator="greaterThan">
      <formula>0</formula>
    </cfRule>
    <cfRule type="cellIs" dxfId="42" priority="6" stopIfTrue="1" operator="greaterThan">
      <formula>0</formula>
    </cfRule>
  </conditionalFormatting>
  <conditionalFormatting sqref="O5:P210">
    <cfRule type="cellIs" dxfId="41" priority="1" stopIfTrue="1" operator="greaterThan">
      <formula>0</formula>
    </cfRule>
    <cfRule type="cellIs" dxfId="40" priority="2" stopIfTrue="1" operator="greaterThan">
      <formula>0</formula>
    </cfRule>
    <cfRule type="cellIs" dxfId="39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210"/>
  <sheetViews>
    <sheetView tabSelected="1" topLeftCell="G1" zoomScale="60" zoomScaleNormal="60" workbookViewId="0">
      <selection activeCell="L4" sqref="L4"/>
    </sheetView>
  </sheetViews>
  <sheetFormatPr defaultColWidth="9.7109375" defaultRowHeight="30" customHeight="1" x14ac:dyDescent="0.25"/>
  <cols>
    <col min="1" max="1" width="6.7109375" style="1" customWidth="1"/>
    <col min="2" max="2" width="30.28515625" style="1" customWidth="1"/>
    <col min="3" max="3" width="7.7109375" style="1" customWidth="1"/>
    <col min="4" max="4" width="8.85546875" style="1" customWidth="1"/>
    <col min="5" max="5" width="16.28515625" style="1" customWidth="1"/>
    <col min="6" max="6" width="18.140625" style="26" customWidth="1"/>
    <col min="7" max="7" width="56" style="1" customWidth="1"/>
    <col min="8" max="8" width="9.85546875" style="1" bestFit="1" customWidth="1"/>
    <col min="9" max="9" width="16.7109375" style="1" customWidth="1"/>
    <col min="10" max="10" width="12.7109375" style="38" bestFit="1" customWidth="1"/>
    <col min="11" max="11" width="12" style="19" customWidth="1"/>
    <col min="12" max="12" width="13.28515625" style="27" customWidth="1"/>
    <col min="13" max="13" width="12.5703125" style="17" customWidth="1"/>
    <col min="14" max="25" width="14.7109375" style="18" customWidth="1"/>
    <col min="26" max="37" width="14.7109375" style="15" customWidth="1"/>
    <col min="38" max="16384" width="9.7109375" style="15"/>
  </cols>
  <sheetData>
    <row r="1" spans="1:37" ht="30" customHeight="1" x14ac:dyDescent="0.25">
      <c r="A1" s="108" t="s">
        <v>406</v>
      </c>
      <c r="B1" s="108"/>
      <c r="C1" s="108"/>
      <c r="D1" s="108"/>
      <c r="E1" s="108"/>
      <c r="F1" s="108"/>
      <c r="G1" s="108" t="s">
        <v>26</v>
      </c>
      <c r="H1" s="108"/>
      <c r="I1" s="108"/>
      <c r="J1" s="108"/>
      <c r="K1" s="108" t="s">
        <v>586</v>
      </c>
      <c r="L1" s="108"/>
      <c r="M1" s="108"/>
      <c r="N1" s="131" t="s">
        <v>628</v>
      </c>
      <c r="O1" s="131" t="s">
        <v>629</v>
      </c>
      <c r="P1" s="131" t="s">
        <v>630</v>
      </c>
      <c r="Q1" s="131" t="s">
        <v>631</v>
      </c>
      <c r="R1" s="131" t="s">
        <v>632</v>
      </c>
      <c r="S1" s="131" t="s">
        <v>633</v>
      </c>
      <c r="T1" s="115" t="s">
        <v>409</v>
      </c>
      <c r="U1" s="115" t="s">
        <v>409</v>
      </c>
      <c r="V1" s="115" t="s">
        <v>409</v>
      </c>
      <c r="W1" s="115" t="s">
        <v>409</v>
      </c>
      <c r="X1" s="115" t="s">
        <v>409</v>
      </c>
      <c r="Y1" s="115" t="s">
        <v>409</v>
      </c>
      <c r="Z1" s="115" t="s">
        <v>409</v>
      </c>
      <c r="AA1" s="115" t="s">
        <v>409</v>
      </c>
      <c r="AB1" s="115" t="s">
        <v>409</v>
      </c>
      <c r="AC1" s="115" t="s">
        <v>409</v>
      </c>
      <c r="AD1" s="115" t="s">
        <v>409</v>
      </c>
      <c r="AE1" s="115" t="s">
        <v>409</v>
      </c>
      <c r="AF1" s="115" t="s">
        <v>409</v>
      </c>
      <c r="AG1" s="115" t="s">
        <v>409</v>
      </c>
      <c r="AH1" s="115" t="s">
        <v>409</v>
      </c>
      <c r="AI1" s="115" t="s">
        <v>409</v>
      </c>
      <c r="AJ1" s="115" t="s">
        <v>409</v>
      </c>
      <c r="AK1" s="115" t="s">
        <v>409</v>
      </c>
    </row>
    <row r="2" spans="1:37" ht="30" customHeight="1" x14ac:dyDescent="0.25">
      <c r="A2" s="108" t="s">
        <v>310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31"/>
      <c r="O2" s="131"/>
      <c r="P2" s="131"/>
      <c r="Q2" s="131"/>
      <c r="R2" s="131"/>
      <c r="S2" s="131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</row>
    <row r="3" spans="1:37" s="16" customFormat="1" ht="30" customHeight="1" x14ac:dyDescent="0.2">
      <c r="A3" s="31" t="s">
        <v>1</v>
      </c>
      <c r="B3" s="39" t="s">
        <v>311</v>
      </c>
      <c r="C3" s="31" t="s">
        <v>312</v>
      </c>
      <c r="D3" s="31" t="s">
        <v>313</v>
      </c>
      <c r="E3" s="31" t="s">
        <v>46</v>
      </c>
      <c r="F3" s="30" t="s">
        <v>578</v>
      </c>
      <c r="G3" s="32" t="s">
        <v>314</v>
      </c>
      <c r="H3" s="32" t="s">
        <v>315</v>
      </c>
      <c r="I3" s="32" t="s">
        <v>38</v>
      </c>
      <c r="J3" s="37" t="s">
        <v>2</v>
      </c>
      <c r="K3" s="33" t="s">
        <v>24</v>
      </c>
      <c r="L3" s="34" t="s">
        <v>0</v>
      </c>
      <c r="M3" s="31" t="s">
        <v>3</v>
      </c>
      <c r="N3" s="105" t="s">
        <v>634</v>
      </c>
      <c r="O3" s="105" t="s">
        <v>635</v>
      </c>
      <c r="P3" s="105" t="s">
        <v>636</v>
      </c>
      <c r="Q3" s="105" t="s">
        <v>637</v>
      </c>
      <c r="R3" s="105" t="s">
        <v>638</v>
      </c>
      <c r="S3" s="105" t="s">
        <v>634</v>
      </c>
      <c r="T3" s="73" t="s">
        <v>408</v>
      </c>
      <c r="U3" s="73" t="s">
        <v>408</v>
      </c>
      <c r="V3" s="73" t="s">
        <v>408</v>
      </c>
      <c r="W3" s="73" t="s">
        <v>408</v>
      </c>
      <c r="X3" s="73" t="s">
        <v>408</v>
      </c>
      <c r="Y3" s="73" t="s">
        <v>408</v>
      </c>
      <c r="Z3" s="73" t="s">
        <v>408</v>
      </c>
      <c r="AA3" s="73" t="s">
        <v>408</v>
      </c>
      <c r="AB3" s="73" t="s">
        <v>408</v>
      </c>
      <c r="AC3" s="73" t="s">
        <v>408</v>
      </c>
      <c r="AD3" s="73" t="s">
        <v>408</v>
      </c>
      <c r="AE3" s="73" t="s">
        <v>408</v>
      </c>
      <c r="AF3" s="73" t="s">
        <v>408</v>
      </c>
      <c r="AG3" s="73" t="s">
        <v>408</v>
      </c>
      <c r="AH3" s="73" t="s">
        <v>408</v>
      </c>
      <c r="AI3" s="73" t="s">
        <v>408</v>
      </c>
      <c r="AJ3" s="73" t="s">
        <v>408</v>
      </c>
      <c r="AK3" s="73" t="s">
        <v>408</v>
      </c>
    </row>
    <row r="4" spans="1:37" ht="39.950000000000003" customHeight="1" x14ac:dyDescent="0.25">
      <c r="A4" s="117">
        <v>1</v>
      </c>
      <c r="B4" s="120" t="s">
        <v>410</v>
      </c>
      <c r="C4" s="47">
        <v>1</v>
      </c>
      <c r="D4" s="48" t="s">
        <v>316</v>
      </c>
      <c r="E4" s="47" t="s">
        <v>47</v>
      </c>
      <c r="F4" s="47" t="s">
        <v>411</v>
      </c>
      <c r="G4" s="49" t="s">
        <v>48</v>
      </c>
      <c r="H4" s="47" t="s">
        <v>25</v>
      </c>
      <c r="I4" s="50" t="s">
        <v>27</v>
      </c>
      <c r="J4" s="88">
        <v>11.94</v>
      </c>
      <c r="K4" s="35"/>
      <c r="L4" s="24">
        <f>K4-(SUM(N4:AG4))</f>
        <v>0</v>
      </c>
      <c r="M4" s="25" t="str">
        <f>IF(L4&lt;0,"ATENÇÃO","OK")</f>
        <v>OK</v>
      </c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5"/>
      <c r="AI4" s="75"/>
      <c r="AJ4" s="75"/>
      <c r="AK4" s="75"/>
    </row>
    <row r="5" spans="1:37" ht="39.950000000000003" customHeight="1" x14ac:dyDescent="0.25">
      <c r="A5" s="118"/>
      <c r="B5" s="121"/>
      <c r="C5" s="47">
        <v>2</v>
      </c>
      <c r="D5" s="48" t="s">
        <v>318</v>
      </c>
      <c r="E5" s="47" t="s">
        <v>53</v>
      </c>
      <c r="F5" s="47" t="s">
        <v>412</v>
      </c>
      <c r="G5" s="49" t="s">
        <v>413</v>
      </c>
      <c r="H5" s="47" t="s">
        <v>28</v>
      </c>
      <c r="I5" s="50" t="s">
        <v>27</v>
      </c>
      <c r="J5" s="88">
        <v>1.96</v>
      </c>
      <c r="K5" s="35">
        <v>2</v>
      </c>
      <c r="L5" s="24">
        <f t="shared" ref="L5:L68" si="0">K5-(SUM(N5:AG5))</f>
        <v>0</v>
      </c>
      <c r="M5" s="25" t="str">
        <f t="shared" ref="M5:M68" si="1">IF(L5&lt;0,"ATENÇÃO","OK")</f>
        <v>OK</v>
      </c>
      <c r="N5" s="74"/>
      <c r="O5" s="74"/>
      <c r="P5" s="74"/>
      <c r="Q5" s="74"/>
      <c r="R5" s="74"/>
      <c r="S5" s="74">
        <v>2</v>
      </c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5"/>
      <c r="AI5" s="75"/>
      <c r="AJ5" s="75"/>
      <c r="AK5" s="75"/>
    </row>
    <row r="6" spans="1:37" ht="39.950000000000003" customHeight="1" x14ac:dyDescent="0.25">
      <c r="A6" s="118"/>
      <c r="B6" s="121"/>
      <c r="C6" s="47">
        <v>3</v>
      </c>
      <c r="D6" s="48" t="s">
        <v>317</v>
      </c>
      <c r="E6" s="47" t="s">
        <v>49</v>
      </c>
      <c r="F6" s="47" t="s">
        <v>414</v>
      </c>
      <c r="G6" s="49" t="s">
        <v>50</v>
      </c>
      <c r="H6" s="47" t="s">
        <v>25</v>
      </c>
      <c r="I6" s="50" t="s">
        <v>27</v>
      </c>
      <c r="J6" s="88">
        <v>2.69</v>
      </c>
      <c r="K6" s="35">
        <v>100</v>
      </c>
      <c r="L6" s="24">
        <f t="shared" si="0"/>
        <v>100</v>
      </c>
      <c r="M6" s="25" t="str">
        <f t="shared" si="1"/>
        <v>OK</v>
      </c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5"/>
      <c r="AI6" s="75"/>
      <c r="AJ6" s="75"/>
      <c r="AK6" s="75"/>
    </row>
    <row r="7" spans="1:37" ht="39.950000000000003" customHeight="1" x14ac:dyDescent="0.25">
      <c r="A7" s="118"/>
      <c r="B7" s="121"/>
      <c r="C7" s="47">
        <v>4</v>
      </c>
      <c r="D7" s="48" t="s">
        <v>317</v>
      </c>
      <c r="E7" s="47" t="s">
        <v>51</v>
      </c>
      <c r="F7" s="47" t="s">
        <v>415</v>
      </c>
      <c r="G7" s="49" t="s">
        <v>52</v>
      </c>
      <c r="H7" s="47" t="s">
        <v>25</v>
      </c>
      <c r="I7" s="50" t="s">
        <v>27</v>
      </c>
      <c r="J7" s="88">
        <v>2.77</v>
      </c>
      <c r="K7" s="35"/>
      <c r="L7" s="24">
        <f t="shared" si="0"/>
        <v>0</v>
      </c>
      <c r="M7" s="25" t="str">
        <f t="shared" si="1"/>
        <v>OK</v>
      </c>
      <c r="N7" s="74"/>
      <c r="O7" s="74"/>
      <c r="P7" s="74"/>
      <c r="Q7" s="74"/>
      <c r="R7" s="74"/>
      <c r="S7" s="74">
        <v>0</v>
      </c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5"/>
      <c r="AI7" s="75"/>
      <c r="AJ7" s="75"/>
      <c r="AK7" s="75"/>
    </row>
    <row r="8" spans="1:37" ht="39.950000000000003" customHeight="1" x14ac:dyDescent="0.25">
      <c r="A8" s="118"/>
      <c r="B8" s="121"/>
      <c r="C8" s="47">
        <v>5</v>
      </c>
      <c r="D8" s="48" t="s">
        <v>317</v>
      </c>
      <c r="E8" s="47" t="s">
        <v>64</v>
      </c>
      <c r="F8" s="47" t="s">
        <v>416</v>
      </c>
      <c r="G8" s="49" t="s">
        <v>417</v>
      </c>
      <c r="H8" s="47" t="s">
        <v>25</v>
      </c>
      <c r="I8" s="50" t="s">
        <v>27</v>
      </c>
      <c r="J8" s="88">
        <v>0.77</v>
      </c>
      <c r="K8" s="35">
        <v>20</v>
      </c>
      <c r="L8" s="24">
        <f t="shared" si="0"/>
        <v>20</v>
      </c>
      <c r="M8" s="25" t="str">
        <f t="shared" si="1"/>
        <v>OK</v>
      </c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5"/>
      <c r="AI8" s="75"/>
      <c r="AJ8" s="75"/>
      <c r="AK8" s="75"/>
    </row>
    <row r="9" spans="1:37" ht="39.950000000000003" customHeight="1" x14ac:dyDescent="0.25">
      <c r="A9" s="118"/>
      <c r="B9" s="121"/>
      <c r="C9" s="47">
        <v>6</v>
      </c>
      <c r="D9" s="48" t="s">
        <v>318</v>
      </c>
      <c r="E9" s="47" t="s">
        <v>67</v>
      </c>
      <c r="F9" s="47" t="s">
        <v>418</v>
      </c>
      <c r="G9" s="49" t="s">
        <v>68</v>
      </c>
      <c r="H9" s="47" t="s">
        <v>25</v>
      </c>
      <c r="I9" s="50" t="s">
        <v>27</v>
      </c>
      <c r="J9" s="88">
        <v>7.23</v>
      </c>
      <c r="K9" s="35"/>
      <c r="L9" s="24">
        <f t="shared" si="0"/>
        <v>0</v>
      </c>
      <c r="M9" s="25" t="str">
        <f t="shared" si="1"/>
        <v>OK</v>
      </c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5"/>
      <c r="AI9" s="75"/>
      <c r="AJ9" s="75"/>
      <c r="AK9" s="75"/>
    </row>
    <row r="10" spans="1:37" ht="39.950000000000003" customHeight="1" x14ac:dyDescent="0.25">
      <c r="A10" s="118"/>
      <c r="B10" s="121"/>
      <c r="C10" s="47">
        <v>7</v>
      </c>
      <c r="D10" s="48" t="s">
        <v>318</v>
      </c>
      <c r="E10" s="47" t="s">
        <v>69</v>
      </c>
      <c r="F10" s="47" t="s">
        <v>418</v>
      </c>
      <c r="G10" s="49" t="s">
        <v>70</v>
      </c>
      <c r="H10" s="47" t="s">
        <v>25</v>
      </c>
      <c r="I10" s="50" t="s">
        <v>27</v>
      </c>
      <c r="J10" s="88">
        <v>18.79</v>
      </c>
      <c r="K10" s="35">
        <v>10</v>
      </c>
      <c r="L10" s="24">
        <f t="shared" si="0"/>
        <v>5</v>
      </c>
      <c r="M10" s="25" t="str">
        <f t="shared" si="1"/>
        <v>OK</v>
      </c>
      <c r="N10" s="74">
        <v>5</v>
      </c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5"/>
      <c r="AI10" s="75"/>
      <c r="AJ10" s="75"/>
      <c r="AK10" s="75"/>
    </row>
    <row r="11" spans="1:37" ht="39.950000000000003" customHeight="1" x14ac:dyDescent="0.25">
      <c r="A11" s="119"/>
      <c r="B11" s="122"/>
      <c r="C11" s="47">
        <v>8</v>
      </c>
      <c r="D11" s="48" t="s">
        <v>318</v>
      </c>
      <c r="E11" s="47" t="s">
        <v>71</v>
      </c>
      <c r="F11" s="47" t="s">
        <v>418</v>
      </c>
      <c r="G11" s="49" t="s">
        <v>72</v>
      </c>
      <c r="H11" s="47" t="s">
        <v>25</v>
      </c>
      <c r="I11" s="50" t="s">
        <v>27</v>
      </c>
      <c r="J11" s="88">
        <v>30</v>
      </c>
      <c r="K11" s="35">
        <v>10</v>
      </c>
      <c r="L11" s="24">
        <f t="shared" si="0"/>
        <v>10</v>
      </c>
      <c r="M11" s="25" t="str">
        <f t="shared" si="1"/>
        <v>OK</v>
      </c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5"/>
      <c r="AI11" s="75"/>
      <c r="AJ11" s="75"/>
      <c r="AK11" s="75"/>
    </row>
    <row r="12" spans="1:37" ht="39.950000000000003" customHeight="1" x14ac:dyDescent="0.25">
      <c r="A12" s="109">
        <v>2</v>
      </c>
      <c r="B12" s="112" t="s">
        <v>410</v>
      </c>
      <c r="C12" s="51">
        <v>9</v>
      </c>
      <c r="D12" s="52" t="s">
        <v>320</v>
      </c>
      <c r="E12" s="51" t="s">
        <v>60</v>
      </c>
      <c r="F12" s="51" t="s">
        <v>419</v>
      </c>
      <c r="G12" s="53" t="s">
        <v>321</v>
      </c>
      <c r="H12" s="51" t="s">
        <v>34</v>
      </c>
      <c r="I12" s="54" t="s">
        <v>61</v>
      </c>
      <c r="J12" s="89">
        <v>6.67</v>
      </c>
      <c r="K12" s="35"/>
      <c r="L12" s="24">
        <f t="shared" si="0"/>
        <v>0</v>
      </c>
      <c r="M12" s="25" t="str">
        <f t="shared" si="1"/>
        <v>OK</v>
      </c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5"/>
      <c r="AI12" s="75"/>
      <c r="AJ12" s="75"/>
      <c r="AK12" s="75"/>
    </row>
    <row r="13" spans="1:37" ht="39.950000000000003" customHeight="1" x14ac:dyDescent="0.25">
      <c r="A13" s="110"/>
      <c r="B13" s="113"/>
      <c r="C13" s="51">
        <v>10</v>
      </c>
      <c r="D13" s="52" t="s">
        <v>316</v>
      </c>
      <c r="E13" s="51" t="s">
        <v>74</v>
      </c>
      <c r="F13" s="51" t="s">
        <v>420</v>
      </c>
      <c r="G13" s="53" t="s">
        <v>421</v>
      </c>
      <c r="H13" s="51" t="s">
        <v>37</v>
      </c>
      <c r="I13" s="54" t="s">
        <v>27</v>
      </c>
      <c r="J13" s="89">
        <v>2.27</v>
      </c>
      <c r="K13" s="35">
        <v>20</v>
      </c>
      <c r="L13" s="24">
        <f t="shared" si="0"/>
        <v>20</v>
      </c>
      <c r="M13" s="25" t="str">
        <f t="shared" si="1"/>
        <v>OK</v>
      </c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5"/>
      <c r="AI13" s="75"/>
      <c r="AJ13" s="75"/>
      <c r="AK13" s="75"/>
    </row>
    <row r="14" spans="1:37" ht="39.950000000000003" customHeight="1" x14ac:dyDescent="0.25">
      <c r="A14" s="110"/>
      <c r="B14" s="113"/>
      <c r="C14" s="51">
        <v>11</v>
      </c>
      <c r="D14" s="52" t="s">
        <v>316</v>
      </c>
      <c r="E14" s="51" t="s">
        <v>73</v>
      </c>
      <c r="F14" s="51" t="s">
        <v>422</v>
      </c>
      <c r="G14" s="53" t="s">
        <v>423</v>
      </c>
      <c r="H14" s="51" t="s">
        <v>37</v>
      </c>
      <c r="I14" s="54" t="s">
        <v>27</v>
      </c>
      <c r="J14" s="89">
        <v>4.79</v>
      </c>
      <c r="K14" s="35">
        <v>20</v>
      </c>
      <c r="L14" s="24">
        <f t="shared" si="0"/>
        <v>0</v>
      </c>
      <c r="M14" s="25" t="str">
        <f t="shared" si="1"/>
        <v>OK</v>
      </c>
      <c r="N14" s="74"/>
      <c r="O14" s="74"/>
      <c r="P14" s="74"/>
      <c r="Q14" s="74"/>
      <c r="R14" s="74"/>
      <c r="S14" s="74">
        <v>20</v>
      </c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5"/>
      <c r="AI14" s="75"/>
      <c r="AJ14" s="75"/>
      <c r="AK14" s="75"/>
    </row>
    <row r="15" spans="1:37" ht="39.950000000000003" customHeight="1" x14ac:dyDescent="0.25">
      <c r="A15" s="110"/>
      <c r="B15" s="113"/>
      <c r="C15" s="51">
        <v>12</v>
      </c>
      <c r="D15" s="52" t="s">
        <v>316</v>
      </c>
      <c r="E15" s="51" t="s">
        <v>76</v>
      </c>
      <c r="F15" s="51" t="s">
        <v>424</v>
      </c>
      <c r="G15" s="53" t="s">
        <v>77</v>
      </c>
      <c r="H15" s="51" t="s">
        <v>25</v>
      </c>
      <c r="I15" s="54" t="s">
        <v>27</v>
      </c>
      <c r="J15" s="89">
        <v>24.44</v>
      </c>
      <c r="K15" s="35"/>
      <c r="L15" s="24">
        <f t="shared" si="0"/>
        <v>0</v>
      </c>
      <c r="M15" s="25" t="str">
        <f t="shared" si="1"/>
        <v>OK</v>
      </c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5"/>
      <c r="AI15" s="75"/>
      <c r="AJ15" s="75"/>
      <c r="AK15" s="75"/>
    </row>
    <row r="16" spans="1:37" ht="39.950000000000003" customHeight="1" x14ac:dyDescent="0.25">
      <c r="A16" s="110"/>
      <c r="B16" s="113"/>
      <c r="C16" s="51">
        <v>13</v>
      </c>
      <c r="D16" s="52" t="s">
        <v>322</v>
      </c>
      <c r="E16" s="51" t="s">
        <v>75</v>
      </c>
      <c r="F16" s="51" t="s">
        <v>425</v>
      </c>
      <c r="G16" s="53" t="s">
        <v>426</v>
      </c>
      <c r="H16" s="51" t="s">
        <v>25</v>
      </c>
      <c r="I16" s="54" t="s">
        <v>27</v>
      </c>
      <c r="J16" s="89">
        <v>23.55</v>
      </c>
      <c r="K16" s="35"/>
      <c r="L16" s="24">
        <f t="shared" si="0"/>
        <v>0</v>
      </c>
      <c r="M16" s="25" t="str">
        <f t="shared" si="1"/>
        <v>OK</v>
      </c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5"/>
      <c r="AI16" s="75"/>
      <c r="AJ16" s="75"/>
      <c r="AK16" s="75"/>
    </row>
    <row r="17" spans="1:37" ht="39.950000000000003" customHeight="1" x14ac:dyDescent="0.25">
      <c r="A17" s="110"/>
      <c r="B17" s="113"/>
      <c r="C17" s="51">
        <v>14</v>
      </c>
      <c r="D17" s="52" t="s">
        <v>322</v>
      </c>
      <c r="E17" s="51" t="s">
        <v>75</v>
      </c>
      <c r="F17" s="51" t="s">
        <v>427</v>
      </c>
      <c r="G17" s="53" t="s">
        <v>428</v>
      </c>
      <c r="H17" s="51" t="s">
        <v>25</v>
      </c>
      <c r="I17" s="54" t="s">
        <v>27</v>
      </c>
      <c r="J17" s="89">
        <v>25.7</v>
      </c>
      <c r="K17" s="35"/>
      <c r="L17" s="24">
        <f t="shared" si="0"/>
        <v>0</v>
      </c>
      <c r="M17" s="25" t="str">
        <f t="shared" si="1"/>
        <v>OK</v>
      </c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5"/>
      <c r="AI17" s="75"/>
      <c r="AJ17" s="75"/>
      <c r="AK17" s="75"/>
    </row>
    <row r="18" spans="1:37" ht="39.950000000000003" customHeight="1" x14ac:dyDescent="0.25">
      <c r="A18" s="110"/>
      <c r="B18" s="113"/>
      <c r="C18" s="51">
        <v>15</v>
      </c>
      <c r="D18" s="52" t="s">
        <v>318</v>
      </c>
      <c r="E18" s="51" t="s">
        <v>59</v>
      </c>
      <c r="F18" s="51" t="s">
        <v>416</v>
      </c>
      <c r="G18" s="55" t="s">
        <v>387</v>
      </c>
      <c r="H18" s="51" t="s">
        <v>25</v>
      </c>
      <c r="I18" s="54" t="s">
        <v>27</v>
      </c>
      <c r="J18" s="89">
        <v>1.1599999999999999</v>
      </c>
      <c r="K18" s="35">
        <v>20</v>
      </c>
      <c r="L18" s="24">
        <f t="shared" si="0"/>
        <v>20</v>
      </c>
      <c r="M18" s="25" t="str">
        <f t="shared" si="1"/>
        <v>OK</v>
      </c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5"/>
      <c r="AI18" s="75"/>
      <c r="AJ18" s="75"/>
      <c r="AK18" s="75"/>
    </row>
    <row r="19" spans="1:37" ht="39.950000000000003" customHeight="1" x14ac:dyDescent="0.25">
      <c r="A19" s="110"/>
      <c r="B19" s="113"/>
      <c r="C19" s="51">
        <v>16</v>
      </c>
      <c r="D19" s="52" t="s">
        <v>317</v>
      </c>
      <c r="E19" s="51" t="s">
        <v>78</v>
      </c>
      <c r="F19" s="51" t="s">
        <v>411</v>
      </c>
      <c r="G19" s="53" t="s">
        <v>429</v>
      </c>
      <c r="H19" s="51" t="s">
        <v>25</v>
      </c>
      <c r="I19" s="54" t="s">
        <v>27</v>
      </c>
      <c r="J19" s="89">
        <v>9.77</v>
      </c>
      <c r="K19" s="35">
        <v>3</v>
      </c>
      <c r="L19" s="24">
        <f t="shared" si="0"/>
        <v>0</v>
      </c>
      <c r="M19" s="25" t="str">
        <f t="shared" si="1"/>
        <v>OK</v>
      </c>
      <c r="N19" s="74">
        <v>3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5"/>
      <c r="AI19" s="75"/>
      <c r="AJ19" s="75"/>
      <c r="AK19" s="75"/>
    </row>
    <row r="20" spans="1:37" ht="39.950000000000003" customHeight="1" x14ac:dyDescent="0.25">
      <c r="A20" s="110"/>
      <c r="B20" s="113"/>
      <c r="C20" s="51">
        <v>17</v>
      </c>
      <c r="D20" s="52" t="s">
        <v>317</v>
      </c>
      <c r="E20" s="51" t="s">
        <v>79</v>
      </c>
      <c r="F20" s="51" t="s">
        <v>411</v>
      </c>
      <c r="G20" s="53" t="s">
        <v>80</v>
      </c>
      <c r="H20" s="51" t="s">
        <v>25</v>
      </c>
      <c r="I20" s="54" t="s">
        <v>27</v>
      </c>
      <c r="J20" s="89">
        <v>2.1800000000000002</v>
      </c>
      <c r="K20" s="35"/>
      <c r="L20" s="24">
        <f t="shared" si="0"/>
        <v>0</v>
      </c>
      <c r="M20" s="25" t="str">
        <f t="shared" si="1"/>
        <v>OK</v>
      </c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5"/>
      <c r="AI20" s="75"/>
      <c r="AJ20" s="75"/>
      <c r="AK20" s="75"/>
    </row>
    <row r="21" spans="1:37" ht="39.950000000000003" customHeight="1" x14ac:dyDescent="0.25">
      <c r="A21" s="110"/>
      <c r="B21" s="113"/>
      <c r="C21" s="51">
        <v>18</v>
      </c>
      <c r="D21" s="52" t="s">
        <v>316</v>
      </c>
      <c r="E21" s="51" t="s">
        <v>85</v>
      </c>
      <c r="F21" s="51" t="s">
        <v>430</v>
      </c>
      <c r="G21" s="63" t="s">
        <v>35</v>
      </c>
      <c r="H21" s="51" t="s">
        <v>25</v>
      </c>
      <c r="I21" s="54" t="s">
        <v>27</v>
      </c>
      <c r="J21" s="89">
        <v>7.55</v>
      </c>
      <c r="K21" s="35"/>
      <c r="L21" s="24">
        <f t="shared" si="0"/>
        <v>0</v>
      </c>
      <c r="M21" s="25" t="str">
        <f t="shared" si="1"/>
        <v>OK</v>
      </c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5"/>
      <c r="AI21" s="75"/>
      <c r="AJ21" s="75"/>
      <c r="AK21" s="75"/>
    </row>
    <row r="22" spans="1:37" ht="39.950000000000003" customHeight="1" x14ac:dyDescent="0.25">
      <c r="A22" s="110"/>
      <c r="B22" s="113"/>
      <c r="C22" s="51">
        <v>19</v>
      </c>
      <c r="D22" s="52" t="s">
        <v>316</v>
      </c>
      <c r="E22" s="51" t="s">
        <v>84</v>
      </c>
      <c r="F22" s="51" t="s">
        <v>431</v>
      </c>
      <c r="G22" s="63" t="s">
        <v>432</v>
      </c>
      <c r="H22" s="51" t="s">
        <v>25</v>
      </c>
      <c r="I22" s="54" t="s">
        <v>27</v>
      </c>
      <c r="J22" s="89">
        <v>8.59</v>
      </c>
      <c r="K22" s="35">
        <v>7</v>
      </c>
      <c r="L22" s="24">
        <f t="shared" si="0"/>
        <v>7</v>
      </c>
      <c r="M22" s="25" t="str">
        <f t="shared" si="1"/>
        <v>OK</v>
      </c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5"/>
      <c r="AI22" s="75"/>
      <c r="AJ22" s="75"/>
      <c r="AK22" s="75"/>
    </row>
    <row r="23" spans="1:37" ht="39.950000000000003" customHeight="1" x14ac:dyDescent="0.25">
      <c r="A23" s="111"/>
      <c r="B23" s="114"/>
      <c r="C23" s="51">
        <v>20</v>
      </c>
      <c r="D23" s="52" t="s">
        <v>316</v>
      </c>
      <c r="E23" s="51" t="s">
        <v>83</v>
      </c>
      <c r="F23" s="51" t="s">
        <v>431</v>
      </c>
      <c r="G23" s="63" t="s">
        <v>433</v>
      </c>
      <c r="H23" s="51" t="s">
        <v>25</v>
      </c>
      <c r="I23" s="54" t="s">
        <v>27</v>
      </c>
      <c r="J23" s="89">
        <v>6.69</v>
      </c>
      <c r="K23" s="35">
        <v>5</v>
      </c>
      <c r="L23" s="24">
        <f t="shared" si="0"/>
        <v>5</v>
      </c>
      <c r="M23" s="25" t="str">
        <f t="shared" si="1"/>
        <v>OK</v>
      </c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5"/>
      <c r="AI23" s="75"/>
      <c r="AJ23" s="75"/>
      <c r="AK23" s="75"/>
    </row>
    <row r="24" spans="1:37" ht="39.950000000000003" customHeight="1" x14ac:dyDescent="0.25">
      <c r="A24" s="126">
        <v>3</v>
      </c>
      <c r="B24" s="120" t="s">
        <v>434</v>
      </c>
      <c r="C24" s="47">
        <v>21</v>
      </c>
      <c r="D24" s="48" t="s">
        <v>318</v>
      </c>
      <c r="E24" s="47" t="s">
        <v>232</v>
      </c>
      <c r="F24" s="47" t="s">
        <v>435</v>
      </c>
      <c r="G24" s="57" t="s">
        <v>436</v>
      </c>
      <c r="H24" s="47" t="s">
        <v>25</v>
      </c>
      <c r="I24" s="50" t="s">
        <v>27</v>
      </c>
      <c r="J24" s="88">
        <v>2.52</v>
      </c>
      <c r="K24" s="35">
        <v>30</v>
      </c>
      <c r="L24" s="24">
        <f t="shared" si="0"/>
        <v>0</v>
      </c>
      <c r="M24" s="25" t="str">
        <f t="shared" si="1"/>
        <v>OK</v>
      </c>
      <c r="N24" s="74"/>
      <c r="O24" s="74"/>
      <c r="P24" s="74"/>
      <c r="Q24" s="74"/>
      <c r="R24" s="74">
        <v>30</v>
      </c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5"/>
      <c r="AI24" s="75"/>
      <c r="AJ24" s="75"/>
      <c r="AK24" s="75"/>
    </row>
    <row r="25" spans="1:37" ht="39.950000000000003" customHeight="1" x14ac:dyDescent="0.25">
      <c r="A25" s="127"/>
      <c r="B25" s="121"/>
      <c r="C25" s="47">
        <v>22</v>
      </c>
      <c r="D25" s="48" t="s">
        <v>318</v>
      </c>
      <c r="E25" s="47" t="s">
        <v>231</v>
      </c>
      <c r="F25" s="47" t="s">
        <v>435</v>
      </c>
      <c r="G25" s="57" t="s">
        <v>437</v>
      </c>
      <c r="H25" s="47" t="s">
        <v>25</v>
      </c>
      <c r="I25" s="50" t="s">
        <v>27</v>
      </c>
      <c r="J25" s="88">
        <v>2.52</v>
      </c>
      <c r="K25" s="35"/>
      <c r="L25" s="24">
        <f t="shared" si="0"/>
        <v>0</v>
      </c>
      <c r="M25" s="25" t="str">
        <f t="shared" si="1"/>
        <v>OK</v>
      </c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5"/>
      <c r="AI25" s="75"/>
      <c r="AJ25" s="75"/>
      <c r="AK25" s="75"/>
    </row>
    <row r="26" spans="1:37" ht="39.950000000000003" customHeight="1" x14ac:dyDescent="0.25">
      <c r="A26" s="127"/>
      <c r="B26" s="121"/>
      <c r="C26" s="47">
        <v>23</v>
      </c>
      <c r="D26" s="48" t="s">
        <v>318</v>
      </c>
      <c r="E26" s="47" t="s">
        <v>233</v>
      </c>
      <c r="F26" s="47" t="s">
        <v>435</v>
      </c>
      <c r="G26" s="57" t="s">
        <v>438</v>
      </c>
      <c r="H26" s="47" t="s">
        <v>25</v>
      </c>
      <c r="I26" s="50" t="s">
        <v>27</v>
      </c>
      <c r="J26" s="88">
        <v>2.52</v>
      </c>
      <c r="K26" s="35"/>
      <c r="L26" s="24">
        <f t="shared" si="0"/>
        <v>0</v>
      </c>
      <c r="M26" s="25" t="str">
        <f t="shared" si="1"/>
        <v>OK</v>
      </c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5"/>
      <c r="AI26" s="75"/>
      <c r="AJ26" s="75"/>
      <c r="AK26" s="75"/>
    </row>
    <row r="27" spans="1:37" ht="39.950000000000003" customHeight="1" x14ac:dyDescent="0.25">
      <c r="A27" s="127"/>
      <c r="B27" s="121"/>
      <c r="C27" s="47">
        <v>24</v>
      </c>
      <c r="D27" s="48" t="s">
        <v>318</v>
      </c>
      <c r="E27" s="47" t="s">
        <v>234</v>
      </c>
      <c r="F27" s="47" t="s">
        <v>435</v>
      </c>
      <c r="G27" s="57" t="s">
        <v>439</v>
      </c>
      <c r="H27" s="47" t="s">
        <v>25</v>
      </c>
      <c r="I27" s="50" t="s">
        <v>27</v>
      </c>
      <c r="J27" s="88">
        <v>2.52</v>
      </c>
      <c r="K27" s="35"/>
      <c r="L27" s="24">
        <f t="shared" si="0"/>
        <v>0</v>
      </c>
      <c r="M27" s="25" t="str">
        <f t="shared" si="1"/>
        <v>OK</v>
      </c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5"/>
      <c r="AI27" s="75"/>
      <c r="AJ27" s="75"/>
      <c r="AK27" s="75"/>
    </row>
    <row r="28" spans="1:37" ht="39.950000000000003" customHeight="1" x14ac:dyDescent="0.25">
      <c r="A28" s="127"/>
      <c r="B28" s="121"/>
      <c r="C28" s="47">
        <v>25</v>
      </c>
      <c r="D28" s="48" t="s">
        <v>318</v>
      </c>
      <c r="E28" s="47" t="s">
        <v>235</v>
      </c>
      <c r="F28" s="47" t="s">
        <v>435</v>
      </c>
      <c r="G28" s="57" t="s">
        <v>440</v>
      </c>
      <c r="H28" s="47" t="s">
        <v>25</v>
      </c>
      <c r="I28" s="50" t="s">
        <v>27</v>
      </c>
      <c r="J28" s="88">
        <v>2.52</v>
      </c>
      <c r="K28" s="35"/>
      <c r="L28" s="24">
        <f t="shared" si="0"/>
        <v>0</v>
      </c>
      <c r="M28" s="25" t="str">
        <f t="shared" si="1"/>
        <v>OK</v>
      </c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5"/>
      <c r="AI28" s="75"/>
      <c r="AJ28" s="75"/>
      <c r="AK28" s="75"/>
    </row>
    <row r="29" spans="1:37" ht="39.950000000000003" customHeight="1" x14ac:dyDescent="0.25">
      <c r="A29" s="127"/>
      <c r="B29" s="121"/>
      <c r="C29" s="47">
        <v>26</v>
      </c>
      <c r="D29" s="48" t="s">
        <v>318</v>
      </c>
      <c r="E29" s="47" t="s">
        <v>236</v>
      </c>
      <c r="F29" s="47" t="s">
        <v>435</v>
      </c>
      <c r="G29" s="57" t="s">
        <v>441</v>
      </c>
      <c r="H29" s="47" t="s">
        <v>25</v>
      </c>
      <c r="I29" s="50" t="s">
        <v>27</v>
      </c>
      <c r="J29" s="88">
        <v>2.52</v>
      </c>
      <c r="K29" s="35">
        <v>30</v>
      </c>
      <c r="L29" s="24">
        <f t="shared" si="0"/>
        <v>0</v>
      </c>
      <c r="M29" s="25" t="str">
        <f t="shared" si="1"/>
        <v>OK</v>
      </c>
      <c r="N29" s="74"/>
      <c r="O29" s="74"/>
      <c r="P29" s="74"/>
      <c r="Q29" s="74"/>
      <c r="R29" s="74">
        <v>30</v>
      </c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5"/>
      <c r="AI29" s="75"/>
      <c r="AJ29" s="75"/>
      <c r="AK29" s="75"/>
    </row>
    <row r="30" spans="1:37" ht="39.950000000000003" customHeight="1" x14ac:dyDescent="0.25">
      <c r="A30" s="128"/>
      <c r="B30" s="122"/>
      <c r="C30" s="47">
        <v>27</v>
      </c>
      <c r="D30" s="48" t="s">
        <v>318</v>
      </c>
      <c r="E30" s="47" t="s">
        <v>237</v>
      </c>
      <c r="F30" s="47" t="s">
        <v>442</v>
      </c>
      <c r="G30" s="67" t="s">
        <v>238</v>
      </c>
      <c r="H30" s="47" t="s">
        <v>25</v>
      </c>
      <c r="I30" s="65" t="s">
        <v>27</v>
      </c>
      <c r="J30" s="88">
        <v>1.54</v>
      </c>
      <c r="K30" s="35"/>
      <c r="L30" s="24">
        <f t="shared" si="0"/>
        <v>0</v>
      </c>
      <c r="M30" s="25" t="str">
        <f t="shared" si="1"/>
        <v>OK</v>
      </c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5"/>
      <c r="AI30" s="75"/>
      <c r="AJ30" s="75"/>
      <c r="AK30" s="75"/>
    </row>
    <row r="31" spans="1:37" ht="39.950000000000003" customHeight="1" x14ac:dyDescent="0.25">
      <c r="A31" s="109">
        <v>4</v>
      </c>
      <c r="B31" s="112" t="s">
        <v>410</v>
      </c>
      <c r="C31" s="51">
        <v>28</v>
      </c>
      <c r="D31" s="52" t="s">
        <v>318</v>
      </c>
      <c r="E31" s="51" t="s">
        <v>86</v>
      </c>
      <c r="F31" s="51" t="s">
        <v>443</v>
      </c>
      <c r="G31" s="53" t="s">
        <v>388</v>
      </c>
      <c r="H31" s="51" t="s">
        <v>25</v>
      </c>
      <c r="I31" s="54" t="s">
        <v>27</v>
      </c>
      <c r="J31" s="89">
        <v>0.49</v>
      </c>
      <c r="K31" s="35">
        <v>100</v>
      </c>
      <c r="L31" s="24">
        <f t="shared" si="0"/>
        <v>0</v>
      </c>
      <c r="M31" s="25" t="str">
        <f t="shared" si="1"/>
        <v>OK</v>
      </c>
      <c r="N31" s="74">
        <v>100</v>
      </c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5"/>
      <c r="AI31" s="75"/>
      <c r="AJ31" s="75"/>
      <c r="AK31" s="75"/>
    </row>
    <row r="32" spans="1:37" ht="39.950000000000003" customHeight="1" x14ac:dyDescent="0.25">
      <c r="A32" s="110"/>
      <c r="B32" s="113"/>
      <c r="C32" s="51">
        <v>29</v>
      </c>
      <c r="D32" s="52" t="s">
        <v>318</v>
      </c>
      <c r="E32" s="51" t="s">
        <v>87</v>
      </c>
      <c r="F32" s="51" t="s">
        <v>443</v>
      </c>
      <c r="G32" s="53" t="s">
        <v>389</v>
      </c>
      <c r="H32" s="51" t="s">
        <v>25</v>
      </c>
      <c r="I32" s="54" t="s">
        <v>27</v>
      </c>
      <c r="J32" s="89">
        <v>0.49</v>
      </c>
      <c r="K32" s="35">
        <v>50</v>
      </c>
      <c r="L32" s="24">
        <f t="shared" si="0"/>
        <v>50</v>
      </c>
      <c r="M32" s="25" t="str">
        <f t="shared" si="1"/>
        <v>OK</v>
      </c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75"/>
      <c r="AJ32" s="75"/>
      <c r="AK32" s="75"/>
    </row>
    <row r="33" spans="1:37" ht="39.950000000000003" customHeight="1" x14ac:dyDescent="0.25">
      <c r="A33" s="111"/>
      <c r="B33" s="114"/>
      <c r="C33" s="51">
        <v>30</v>
      </c>
      <c r="D33" s="52" t="s">
        <v>318</v>
      </c>
      <c r="E33" s="51" t="s">
        <v>88</v>
      </c>
      <c r="F33" s="51" t="s">
        <v>443</v>
      </c>
      <c r="G33" s="53" t="s">
        <v>390</v>
      </c>
      <c r="H33" s="51" t="s">
        <v>25</v>
      </c>
      <c r="I33" s="54" t="s">
        <v>27</v>
      </c>
      <c r="J33" s="89">
        <v>0.47</v>
      </c>
      <c r="K33" s="35">
        <v>100</v>
      </c>
      <c r="L33" s="24">
        <f t="shared" si="0"/>
        <v>100</v>
      </c>
      <c r="M33" s="25" t="str">
        <f t="shared" si="1"/>
        <v>OK</v>
      </c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75"/>
      <c r="AJ33" s="75"/>
      <c r="AK33" s="75"/>
    </row>
    <row r="34" spans="1:37" ht="39.950000000000003" customHeight="1" x14ac:dyDescent="0.25">
      <c r="A34" s="126">
        <v>5</v>
      </c>
      <c r="B34" s="120" t="s">
        <v>410</v>
      </c>
      <c r="C34" s="47">
        <v>31</v>
      </c>
      <c r="D34" s="48" t="s">
        <v>318</v>
      </c>
      <c r="E34" s="58" t="s">
        <v>98</v>
      </c>
      <c r="F34" s="58" t="s">
        <v>444</v>
      </c>
      <c r="G34" s="76" t="s">
        <v>324</v>
      </c>
      <c r="H34" s="58" t="s">
        <v>25</v>
      </c>
      <c r="I34" s="50" t="s">
        <v>27</v>
      </c>
      <c r="J34" s="88">
        <v>13</v>
      </c>
      <c r="K34" s="35">
        <v>5</v>
      </c>
      <c r="L34" s="24">
        <f t="shared" si="0"/>
        <v>4</v>
      </c>
      <c r="M34" s="25" t="str">
        <f t="shared" si="1"/>
        <v>OK</v>
      </c>
      <c r="N34" s="74"/>
      <c r="O34" s="74"/>
      <c r="P34" s="74"/>
      <c r="Q34" s="74"/>
      <c r="R34" s="74"/>
      <c r="S34" s="74">
        <v>1</v>
      </c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5"/>
      <c r="AI34" s="75"/>
      <c r="AJ34" s="75"/>
      <c r="AK34" s="75"/>
    </row>
    <row r="35" spans="1:37" ht="39.950000000000003" customHeight="1" x14ac:dyDescent="0.25">
      <c r="A35" s="127"/>
      <c r="B35" s="121"/>
      <c r="C35" s="47">
        <v>32</v>
      </c>
      <c r="D35" s="48" t="s">
        <v>318</v>
      </c>
      <c r="E35" s="58" t="s">
        <v>104</v>
      </c>
      <c r="F35" s="58" t="s">
        <v>445</v>
      </c>
      <c r="G35" s="57" t="s">
        <v>396</v>
      </c>
      <c r="H35" s="58" t="s">
        <v>29</v>
      </c>
      <c r="I35" s="50" t="s">
        <v>27</v>
      </c>
      <c r="J35" s="90">
        <v>3.85</v>
      </c>
      <c r="K35" s="35"/>
      <c r="L35" s="24">
        <f t="shared" si="0"/>
        <v>0</v>
      </c>
      <c r="M35" s="25" t="str">
        <f t="shared" si="1"/>
        <v>OK</v>
      </c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5"/>
      <c r="AI35" s="75"/>
      <c r="AJ35" s="75"/>
      <c r="AK35" s="75"/>
    </row>
    <row r="36" spans="1:37" ht="39.950000000000003" customHeight="1" x14ac:dyDescent="0.25">
      <c r="A36" s="127"/>
      <c r="B36" s="121"/>
      <c r="C36" s="47">
        <v>33</v>
      </c>
      <c r="D36" s="48" t="s">
        <v>318</v>
      </c>
      <c r="E36" s="58" t="s">
        <v>99</v>
      </c>
      <c r="F36" s="58" t="s">
        <v>446</v>
      </c>
      <c r="G36" s="57" t="s">
        <v>391</v>
      </c>
      <c r="H36" s="58" t="s">
        <v>25</v>
      </c>
      <c r="I36" s="50" t="s">
        <v>27</v>
      </c>
      <c r="J36" s="90">
        <v>1.45</v>
      </c>
      <c r="K36" s="35"/>
      <c r="L36" s="24">
        <f t="shared" si="0"/>
        <v>0</v>
      </c>
      <c r="M36" s="25" t="str">
        <f t="shared" si="1"/>
        <v>OK</v>
      </c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5"/>
      <c r="AI36" s="75"/>
      <c r="AJ36" s="75"/>
      <c r="AK36" s="75"/>
    </row>
    <row r="37" spans="1:37" ht="39.950000000000003" customHeight="1" x14ac:dyDescent="0.25">
      <c r="A37" s="127"/>
      <c r="B37" s="121"/>
      <c r="C37" s="47">
        <v>34</v>
      </c>
      <c r="D37" s="48" t="s">
        <v>318</v>
      </c>
      <c r="E37" s="58" t="s">
        <v>100</v>
      </c>
      <c r="F37" s="58" t="s">
        <v>446</v>
      </c>
      <c r="G37" s="57" t="s">
        <v>392</v>
      </c>
      <c r="H37" s="58" t="s">
        <v>25</v>
      </c>
      <c r="I37" s="50" t="s">
        <v>27</v>
      </c>
      <c r="J37" s="90">
        <v>1.45</v>
      </c>
      <c r="K37" s="35"/>
      <c r="L37" s="24">
        <f t="shared" si="0"/>
        <v>0</v>
      </c>
      <c r="M37" s="25" t="str">
        <f t="shared" si="1"/>
        <v>OK</v>
      </c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5"/>
      <c r="AI37" s="75"/>
      <c r="AJ37" s="75"/>
      <c r="AK37" s="75"/>
    </row>
    <row r="38" spans="1:37" ht="39.950000000000003" customHeight="1" x14ac:dyDescent="0.25">
      <c r="A38" s="127"/>
      <c r="B38" s="121"/>
      <c r="C38" s="47">
        <v>35</v>
      </c>
      <c r="D38" s="48" t="s">
        <v>318</v>
      </c>
      <c r="E38" s="58" t="s">
        <v>101</v>
      </c>
      <c r="F38" s="58" t="s">
        <v>446</v>
      </c>
      <c r="G38" s="57" t="s">
        <v>393</v>
      </c>
      <c r="H38" s="58" t="s">
        <v>25</v>
      </c>
      <c r="I38" s="50" t="s">
        <v>27</v>
      </c>
      <c r="J38" s="90">
        <v>1.45</v>
      </c>
      <c r="K38" s="35"/>
      <c r="L38" s="24">
        <f t="shared" si="0"/>
        <v>0</v>
      </c>
      <c r="M38" s="25" t="str">
        <f t="shared" si="1"/>
        <v>OK</v>
      </c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5"/>
      <c r="AI38" s="75"/>
      <c r="AJ38" s="75"/>
      <c r="AK38" s="75"/>
    </row>
    <row r="39" spans="1:37" ht="39.950000000000003" customHeight="1" x14ac:dyDescent="0.25">
      <c r="A39" s="127"/>
      <c r="B39" s="121"/>
      <c r="C39" s="47">
        <v>36</v>
      </c>
      <c r="D39" s="48" t="s">
        <v>318</v>
      </c>
      <c r="E39" s="58" t="s">
        <v>102</v>
      </c>
      <c r="F39" s="58" t="s">
        <v>446</v>
      </c>
      <c r="G39" s="57" t="s">
        <v>394</v>
      </c>
      <c r="H39" s="58" t="s">
        <v>25</v>
      </c>
      <c r="I39" s="50" t="s">
        <v>27</v>
      </c>
      <c r="J39" s="90">
        <v>1.45</v>
      </c>
      <c r="K39" s="35"/>
      <c r="L39" s="24">
        <f t="shared" si="0"/>
        <v>0</v>
      </c>
      <c r="M39" s="25" t="str">
        <f t="shared" si="1"/>
        <v>OK</v>
      </c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5"/>
      <c r="AI39" s="75"/>
      <c r="AJ39" s="75"/>
      <c r="AK39" s="75"/>
    </row>
    <row r="40" spans="1:37" ht="39.950000000000003" customHeight="1" x14ac:dyDescent="0.25">
      <c r="A40" s="127"/>
      <c r="B40" s="121"/>
      <c r="C40" s="47">
        <v>37</v>
      </c>
      <c r="D40" s="48" t="s">
        <v>318</v>
      </c>
      <c r="E40" s="58" t="s">
        <v>103</v>
      </c>
      <c r="F40" s="58" t="s">
        <v>446</v>
      </c>
      <c r="G40" s="57" t="s">
        <v>395</v>
      </c>
      <c r="H40" s="58" t="s">
        <v>25</v>
      </c>
      <c r="I40" s="50" t="s">
        <v>27</v>
      </c>
      <c r="J40" s="90">
        <v>1.45</v>
      </c>
      <c r="K40" s="35"/>
      <c r="L40" s="24">
        <f t="shared" si="0"/>
        <v>0</v>
      </c>
      <c r="M40" s="25" t="str">
        <f t="shared" si="1"/>
        <v>OK</v>
      </c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5"/>
      <c r="AI40" s="75"/>
      <c r="AJ40" s="75"/>
      <c r="AK40" s="75"/>
    </row>
    <row r="41" spans="1:37" ht="39.950000000000003" customHeight="1" x14ac:dyDescent="0.25">
      <c r="A41" s="127"/>
      <c r="B41" s="121"/>
      <c r="C41" s="47">
        <v>38</v>
      </c>
      <c r="D41" s="48" t="s">
        <v>318</v>
      </c>
      <c r="E41" s="47" t="s">
        <v>93</v>
      </c>
      <c r="F41" s="47" t="s">
        <v>447</v>
      </c>
      <c r="G41" s="57" t="s">
        <v>448</v>
      </c>
      <c r="H41" s="47" t="s">
        <v>25</v>
      </c>
      <c r="I41" s="50" t="s">
        <v>27</v>
      </c>
      <c r="J41" s="90">
        <v>1.6</v>
      </c>
      <c r="K41" s="35">
        <v>48</v>
      </c>
      <c r="L41" s="24">
        <f t="shared" si="0"/>
        <v>36</v>
      </c>
      <c r="M41" s="25" t="str">
        <f t="shared" si="1"/>
        <v>OK</v>
      </c>
      <c r="N41" s="74"/>
      <c r="O41" s="74"/>
      <c r="P41" s="74"/>
      <c r="Q41" s="74"/>
      <c r="R41" s="74"/>
      <c r="S41" s="74">
        <v>12</v>
      </c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5"/>
      <c r="AI41" s="75"/>
      <c r="AJ41" s="75"/>
      <c r="AK41" s="75"/>
    </row>
    <row r="42" spans="1:37" ht="39.950000000000003" customHeight="1" x14ac:dyDescent="0.25">
      <c r="A42" s="127"/>
      <c r="B42" s="121"/>
      <c r="C42" s="47">
        <v>39</v>
      </c>
      <c r="D42" s="48" t="s">
        <v>318</v>
      </c>
      <c r="E42" s="47" t="s">
        <v>97</v>
      </c>
      <c r="F42" s="47" t="s">
        <v>447</v>
      </c>
      <c r="G42" s="57" t="s">
        <v>449</v>
      </c>
      <c r="H42" s="47" t="s">
        <v>25</v>
      </c>
      <c r="I42" s="50" t="s">
        <v>27</v>
      </c>
      <c r="J42" s="90">
        <v>1.6</v>
      </c>
      <c r="K42" s="35"/>
      <c r="L42" s="24">
        <f t="shared" si="0"/>
        <v>0</v>
      </c>
      <c r="M42" s="25" t="str">
        <f t="shared" si="1"/>
        <v>OK</v>
      </c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5"/>
      <c r="AI42" s="75"/>
      <c r="AJ42" s="75"/>
      <c r="AK42" s="75"/>
    </row>
    <row r="43" spans="1:37" ht="39.950000000000003" customHeight="1" x14ac:dyDescent="0.25">
      <c r="A43" s="127"/>
      <c r="B43" s="121"/>
      <c r="C43" s="47">
        <v>40</v>
      </c>
      <c r="D43" s="48" t="s">
        <v>318</v>
      </c>
      <c r="E43" s="47" t="s">
        <v>95</v>
      </c>
      <c r="F43" s="47" t="s">
        <v>447</v>
      </c>
      <c r="G43" s="57" t="s">
        <v>450</v>
      </c>
      <c r="H43" s="47" t="s">
        <v>25</v>
      </c>
      <c r="I43" s="50" t="s">
        <v>27</v>
      </c>
      <c r="J43" s="90">
        <v>1.6</v>
      </c>
      <c r="K43" s="35">
        <v>12</v>
      </c>
      <c r="L43" s="24">
        <f t="shared" si="0"/>
        <v>12</v>
      </c>
      <c r="M43" s="25" t="str">
        <f t="shared" si="1"/>
        <v>OK</v>
      </c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5"/>
      <c r="AI43" s="75"/>
      <c r="AJ43" s="75"/>
      <c r="AK43" s="75"/>
    </row>
    <row r="44" spans="1:37" ht="39.950000000000003" customHeight="1" x14ac:dyDescent="0.25">
      <c r="A44" s="127"/>
      <c r="B44" s="121"/>
      <c r="C44" s="47">
        <v>41</v>
      </c>
      <c r="D44" s="48" t="s">
        <v>318</v>
      </c>
      <c r="E44" s="47" t="s">
        <v>96</v>
      </c>
      <c r="F44" s="47" t="s">
        <v>447</v>
      </c>
      <c r="G44" s="57" t="s">
        <v>451</v>
      </c>
      <c r="H44" s="47" t="s">
        <v>25</v>
      </c>
      <c r="I44" s="50" t="s">
        <v>27</v>
      </c>
      <c r="J44" s="90">
        <v>1.56</v>
      </c>
      <c r="K44" s="35">
        <v>12</v>
      </c>
      <c r="L44" s="24">
        <f t="shared" si="0"/>
        <v>12</v>
      </c>
      <c r="M44" s="25" t="str">
        <f t="shared" si="1"/>
        <v>OK</v>
      </c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5"/>
      <c r="AI44" s="75"/>
      <c r="AJ44" s="75"/>
      <c r="AK44" s="75"/>
    </row>
    <row r="45" spans="1:37" ht="39.950000000000003" customHeight="1" x14ac:dyDescent="0.25">
      <c r="A45" s="127"/>
      <c r="B45" s="121"/>
      <c r="C45" s="47">
        <v>42</v>
      </c>
      <c r="D45" s="48" t="s">
        <v>318</v>
      </c>
      <c r="E45" s="47" t="s">
        <v>94</v>
      </c>
      <c r="F45" s="47" t="s">
        <v>447</v>
      </c>
      <c r="G45" s="57" t="s">
        <v>452</v>
      </c>
      <c r="H45" s="47" t="s">
        <v>25</v>
      </c>
      <c r="I45" s="50" t="s">
        <v>27</v>
      </c>
      <c r="J45" s="90">
        <v>1.6</v>
      </c>
      <c r="K45" s="35"/>
      <c r="L45" s="24">
        <f t="shared" si="0"/>
        <v>0</v>
      </c>
      <c r="M45" s="25" t="str">
        <f t="shared" si="1"/>
        <v>OK</v>
      </c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5"/>
      <c r="AI45" s="75"/>
      <c r="AJ45" s="75"/>
      <c r="AK45" s="75"/>
    </row>
    <row r="46" spans="1:37" ht="39.950000000000003" customHeight="1" x14ac:dyDescent="0.25">
      <c r="A46" s="127"/>
      <c r="B46" s="121"/>
      <c r="C46" s="47">
        <v>43</v>
      </c>
      <c r="D46" s="48" t="s">
        <v>318</v>
      </c>
      <c r="E46" s="58" t="s">
        <v>106</v>
      </c>
      <c r="F46" s="58" t="s">
        <v>416</v>
      </c>
      <c r="G46" s="49" t="s">
        <v>453</v>
      </c>
      <c r="H46" s="47" t="s">
        <v>25</v>
      </c>
      <c r="I46" s="50" t="s">
        <v>27</v>
      </c>
      <c r="J46" s="90">
        <v>2</v>
      </c>
      <c r="K46" s="35"/>
      <c r="L46" s="24">
        <f t="shared" si="0"/>
        <v>0</v>
      </c>
      <c r="M46" s="25" t="str">
        <f t="shared" si="1"/>
        <v>OK</v>
      </c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5"/>
      <c r="AI46" s="75"/>
      <c r="AJ46" s="75"/>
      <c r="AK46" s="75"/>
    </row>
    <row r="47" spans="1:37" ht="39.950000000000003" customHeight="1" x14ac:dyDescent="0.25">
      <c r="A47" s="127"/>
      <c r="B47" s="121"/>
      <c r="C47" s="47">
        <v>44</v>
      </c>
      <c r="D47" s="48" t="s">
        <v>318</v>
      </c>
      <c r="E47" s="58" t="s">
        <v>107</v>
      </c>
      <c r="F47" s="58" t="s">
        <v>416</v>
      </c>
      <c r="G47" s="49" t="s">
        <v>454</v>
      </c>
      <c r="H47" s="47" t="s">
        <v>25</v>
      </c>
      <c r="I47" s="50" t="s">
        <v>27</v>
      </c>
      <c r="J47" s="90">
        <v>2</v>
      </c>
      <c r="K47" s="35"/>
      <c r="L47" s="24">
        <f t="shared" si="0"/>
        <v>0</v>
      </c>
      <c r="M47" s="25" t="str">
        <f t="shared" si="1"/>
        <v>OK</v>
      </c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5"/>
      <c r="AI47" s="75"/>
      <c r="AJ47" s="75"/>
      <c r="AK47" s="75"/>
    </row>
    <row r="48" spans="1:37" ht="39.950000000000003" customHeight="1" x14ac:dyDescent="0.25">
      <c r="A48" s="127"/>
      <c r="B48" s="121"/>
      <c r="C48" s="47">
        <v>45</v>
      </c>
      <c r="D48" s="48" t="s">
        <v>325</v>
      </c>
      <c r="E48" s="58" t="s">
        <v>105</v>
      </c>
      <c r="F48" s="58" t="s">
        <v>455</v>
      </c>
      <c r="G48" s="59" t="s">
        <v>456</v>
      </c>
      <c r="H48" s="47" t="s">
        <v>25</v>
      </c>
      <c r="I48" s="50" t="s">
        <v>27</v>
      </c>
      <c r="J48" s="90">
        <v>10</v>
      </c>
      <c r="K48" s="35"/>
      <c r="L48" s="24">
        <f t="shared" si="0"/>
        <v>0</v>
      </c>
      <c r="M48" s="25" t="str">
        <f t="shared" si="1"/>
        <v>OK</v>
      </c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5"/>
      <c r="AI48" s="75"/>
      <c r="AJ48" s="75"/>
      <c r="AK48" s="75"/>
    </row>
    <row r="49" spans="1:37" ht="39.950000000000003" customHeight="1" x14ac:dyDescent="0.25">
      <c r="A49" s="127"/>
      <c r="B49" s="121"/>
      <c r="C49" s="47">
        <v>46</v>
      </c>
      <c r="D49" s="48" t="s">
        <v>318</v>
      </c>
      <c r="E49" s="47" t="s">
        <v>135</v>
      </c>
      <c r="F49" s="47" t="s">
        <v>457</v>
      </c>
      <c r="G49" s="49" t="s">
        <v>136</v>
      </c>
      <c r="H49" s="47" t="s">
        <v>25</v>
      </c>
      <c r="I49" s="50" t="s">
        <v>134</v>
      </c>
      <c r="J49" s="88">
        <v>0.8</v>
      </c>
      <c r="K49" s="35"/>
      <c r="L49" s="24">
        <f t="shared" si="0"/>
        <v>0</v>
      </c>
      <c r="M49" s="25" t="str">
        <f t="shared" si="1"/>
        <v>OK</v>
      </c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5"/>
      <c r="AI49" s="75"/>
      <c r="AJ49" s="75"/>
      <c r="AK49" s="75"/>
    </row>
    <row r="50" spans="1:37" ht="39.950000000000003" customHeight="1" x14ac:dyDescent="0.25">
      <c r="A50" s="128"/>
      <c r="B50" s="122"/>
      <c r="C50" s="47">
        <v>47</v>
      </c>
      <c r="D50" s="48" t="s">
        <v>318</v>
      </c>
      <c r="E50" s="47" t="s">
        <v>132</v>
      </c>
      <c r="F50" s="47" t="s">
        <v>458</v>
      </c>
      <c r="G50" s="49" t="s">
        <v>133</v>
      </c>
      <c r="H50" s="47" t="s">
        <v>25</v>
      </c>
      <c r="I50" s="50" t="s">
        <v>134</v>
      </c>
      <c r="J50" s="88">
        <v>1.1599999999999999</v>
      </c>
      <c r="K50" s="35">
        <v>100</v>
      </c>
      <c r="L50" s="24">
        <f t="shared" si="0"/>
        <v>100</v>
      </c>
      <c r="M50" s="25" t="str">
        <f t="shared" si="1"/>
        <v>OK</v>
      </c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5"/>
      <c r="AI50" s="75"/>
      <c r="AJ50" s="75"/>
      <c r="AK50" s="75"/>
    </row>
    <row r="51" spans="1:37" ht="39.950000000000003" customHeight="1" x14ac:dyDescent="0.25">
      <c r="A51" s="110">
        <v>6</v>
      </c>
      <c r="B51" s="112" t="s">
        <v>410</v>
      </c>
      <c r="C51" s="51">
        <v>48</v>
      </c>
      <c r="D51" s="52" t="s">
        <v>318</v>
      </c>
      <c r="E51" s="60" t="s">
        <v>108</v>
      </c>
      <c r="F51" s="60" t="s">
        <v>412</v>
      </c>
      <c r="G51" s="53" t="s">
        <v>459</v>
      </c>
      <c r="H51" s="51" t="s">
        <v>25</v>
      </c>
      <c r="I51" s="54" t="s">
        <v>27</v>
      </c>
      <c r="J51" s="91">
        <v>1.36</v>
      </c>
      <c r="K51" s="35">
        <v>500</v>
      </c>
      <c r="L51" s="24">
        <f t="shared" si="0"/>
        <v>0</v>
      </c>
      <c r="M51" s="25" t="str">
        <f t="shared" si="1"/>
        <v>OK</v>
      </c>
      <c r="N51" s="74">
        <v>500</v>
      </c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5"/>
      <c r="AI51" s="75"/>
      <c r="AJ51" s="75"/>
      <c r="AK51" s="75"/>
    </row>
    <row r="52" spans="1:37" ht="39.950000000000003" customHeight="1" x14ac:dyDescent="0.25">
      <c r="A52" s="110"/>
      <c r="B52" s="113"/>
      <c r="C52" s="51">
        <v>49</v>
      </c>
      <c r="D52" s="52" t="s">
        <v>318</v>
      </c>
      <c r="E52" s="60" t="s">
        <v>109</v>
      </c>
      <c r="F52" s="60" t="s">
        <v>412</v>
      </c>
      <c r="G52" s="53" t="s">
        <v>460</v>
      </c>
      <c r="H52" s="51" t="s">
        <v>25</v>
      </c>
      <c r="I52" s="54" t="s">
        <v>27</v>
      </c>
      <c r="J52" s="91">
        <v>1.38</v>
      </c>
      <c r="K52" s="35">
        <v>500</v>
      </c>
      <c r="L52" s="24">
        <f t="shared" si="0"/>
        <v>0</v>
      </c>
      <c r="M52" s="25" t="str">
        <f t="shared" si="1"/>
        <v>OK</v>
      </c>
      <c r="N52" s="74">
        <v>500</v>
      </c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5"/>
      <c r="AI52" s="75"/>
      <c r="AJ52" s="75"/>
      <c r="AK52" s="75"/>
    </row>
    <row r="53" spans="1:37" ht="39.950000000000003" customHeight="1" x14ac:dyDescent="0.25">
      <c r="A53" s="110"/>
      <c r="B53" s="113"/>
      <c r="C53" s="51">
        <v>50</v>
      </c>
      <c r="D53" s="52" t="s">
        <v>318</v>
      </c>
      <c r="E53" s="60" t="s">
        <v>110</v>
      </c>
      <c r="F53" s="60" t="s">
        <v>412</v>
      </c>
      <c r="G53" s="53" t="s">
        <v>461</v>
      </c>
      <c r="H53" s="51" t="s">
        <v>25</v>
      </c>
      <c r="I53" s="54" t="s">
        <v>27</v>
      </c>
      <c r="J53" s="91">
        <v>1.36</v>
      </c>
      <c r="K53" s="35"/>
      <c r="L53" s="24">
        <f t="shared" si="0"/>
        <v>0</v>
      </c>
      <c r="M53" s="25" t="str">
        <f t="shared" si="1"/>
        <v>OK</v>
      </c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5"/>
      <c r="AI53" s="75"/>
      <c r="AJ53" s="75"/>
      <c r="AK53" s="75"/>
    </row>
    <row r="54" spans="1:37" ht="39.950000000000003" customHeight="1" x14ac:dyDescent="0.25">
      <c r="A54" s="110"/>
      <c r="B54" s="113"/>
      <c r="C54" s="51">
        <v>51</v>
      </c>
      <c r="D54" s="52" t="s">
        <v>318</v>
      </c>
      <c r="E54" s="60" t="s">
        <v>111</v>
      </c>
      <c r="F54" s="60" t="s">
        <v>412</v>
      </c>
      <c r="G54" s="53" t="s">
        <v>462</v>
      </c>
      <c r="H54" s="51" t="s">
        <v>25</v>
      </c>
      <c r="I54" s="54" t="s">
        <v>27</v>
      </c>
      <c r="J54" s="91">
        <v>1.36</v>
      </c>
      <c r="K54" s="35">
        <v>100</v>
      </c>
      <c r="L54" s="24">
        <f t="shared" si="0"/>
        <v>100</v>
      </c>
      <c r="M54" s="25" t="str">
        <f t="shared" si="1"/>
        <v>OK</v>
      </c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5"/>
      <c r="AI54" s="75"/>
      <c r="AJ54" s="75"/>
      <c r="AK54" s="75"/>
    </row>
    <row r="55" spans="1:37" ht="39.950000000000003" customHeight="1" x14ac:dyDescent="0.25">
      <c r="A55" s="111"/>
      <c r="B55" s="114"/>
      <c r="C55" s="51">
        <v>52</v>
      </c>
      <c r="D55" s="52" t="s">
        <v>326</v>
      </c>
      <c r="E55" s="51" t="s">
        <v>112</v>
      </c>
      <c r="F55" s="51" t="s">
        <v>414</v>
      </c>
      <c r="G55" s="53" t="s">
        <v>113</v>
      </c>
      <c r="H55" s="51" t="s">
        <v>25</v>
      </c>
      <c r="I55" s="54" t="s">
        <v>114</v>
      </c>
      <c r="J55" s="89">
        <v>4.72</v>
      </c>
      <c r="K55" s="35"/>
      <c r="L55" s="24">
        <f t="shared" si="0"/>
        <v>0</v>
      </c>
      <c r="M55" s="25" t="str">
        <f t="shared" si="1"/>
        <v>OK</v>
      </c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5"/>
      <c r="AI55" s="75"/>
      <c r="AJ55" s="75"/>
      <c r="AK55" s="75"/>
    </row>
    <row r="56" spans="1:37" ht="39.950000000000003" customHeight="1" x14ac:dyDescent="0.25">
      <c r="A56" s="126">
        <v>7</v>
      </c>
      <c r="B56" s="120" t="s">
        <v>410</v>
      </c>
      <c r="C56" s="47">
        <v>53</v>
      </c>
      <c r="D56" s="48" t="s">
        <v>316</v>
      </c>
      <c r="E56" s="47" t="s">
        <v>143</v>
      </c>
      <c r="F56" s="47" t="s">
        <v>463</v>
      </c>
      <c r="G56" s="49" t="s">
        <v>144</v>
      </c>
      <c r="H56" s="47" t="s">
        <v>33</v>
      </c>
      <c r="I56" s="50" t="s">
        <v>27</v>
      </c>
      <c r="J56" s="88">
        <v>0.73</v>
      </c>
      <c r="K56" s="35">
        <v>20</v>
      </c>
      <c r="L56" s="24">
        <f t="shared" si="0"/>
        <v>10</v>
      </c>
      <c r="M56" s="25" t="str">
        <f t="shared" si="1"/>
        <v>OK</v>
      </c>
      <c r="N56" s="74">
        <v>10</v>
      </c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5"/>
      <c r="AI56" s="75"/>
      <c r="AJ56" s="75"/>
      <c r="AK56" s="75"/>
    </row>
    <row r="57" spans="1:37" ht="39.950000000000003" customHeight="1" x14ac:dyDescent="0.25">
      <c r="A57" s="127"/>
      <c r="B57" s="121"/>
      <c r="C57" s="47">
        <v>54</v>
      </c>
      <c r="D57" s="48" t="s">
        <v>316</v>
      </c>
      <c r="E57" s="47" t="s">
        <v>145</v>
      </c>
      <c r="F57" s="47" t="s">
        <v>463</v>
      </c>
      <c r="G57" s="49" t="s">
        <v>146</v>
      </c>
      <c r="H57" s="47" t="s">
        <v>33</v>
      </c>
      <c r="I57" s="50" t="s">
        <v>27</v>
      </c>
      <c r="J57" s="88">
        <v>0.73</v>
      </c>
      <c r="K57" s="35">
        <v>20</v>
      </c>
      <c r="L57" s="24">
        <f t="shared" si="0"/>
        <v>10</v>
      </c>
      <c r="M57" s="25" t="str">
        <f t="shared" si="1"/>
        <v>OK</v>
      </c>
      <c r="N57" s="74">
        <v>10</v>
      </c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5"/>
      <c r="AI57" s="75"/>
      <c r="AJ57" s="75"/>
      <c r="AK57" s="75"/>
    </row>
    <row r="58" spans="1:37" ht="39.950000000000003" customHeight="1" x14ac:dyDescent="0.25">
      <c r="A58" s="127"/>
      <c r="B58" s="121"/>
      <c r="C58" s="47">
        <v>55</v>
      </c>
      <c r="D58" s="48" t="s">
        <v>316</v>
      </c>
      <c r="E58" s="47" t="s">
        <v>147</v>
      </c>
      <c r="F58" s="47" t="s">
        <v>463</v>
      </c>
      <c r="G58" s="49" t="s">
        <v>148</v>
      </c>
      <c r="H58" s="47" t="s">
        <v>33</v>
      </c>
      <c r="I58" s="50" t="s">
        <v>27</v>
      </c>
      <c r="J58" s="88">
        <v>0.73</v>
      </c>
      <c r="K58" s="35">
        <v>60</v>
      </c>
      <c r="L58" s="24">
        <f t="shared" si="0"/>
        <v>20</v>
      </c>
      <c r="M58" s="25" t="str">
        <f t="shared" si="1"/>
        <v>OK</v>
      </c>
      <c r="N58" s="74">
        <v>40</v>
      </c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5"/>
      <c r="AI58" s="75"/>
      <c r="AJ58" s="75"/>
      <c r="AK58" s="75"/>
    </row>
    <row r="59" spans="1:37" ht="39.950000000000003" customHeight="1" x14ac:dyDescent="0.25">
      <c r="A59" s="127"/>
      <c r="B59" s="121"/>
      <c r="C59" s="47">
        <v>56</v>
      </c>
      <c r="D59" s="48" t="s">
        <v>316</v>
      </c>
      <c r="E59" s="47" t="s">
        <v>149</v>
      </c>
      <c r="F59" s="47" t="s">
        <v>463</v>
      </c>
      <c r="G59" s="49" t="s">
        <v>150</v>
      </c>
      <c r="H59" s="47" t="s">
        <v>25</v>
      </c>
      <c r="I59" s="50" t="s">
        <v>27</v>
      </c>
      <c r="J59" s="88">
        <v>0.73</v>
      </c>
      <c r="K59" s="35">
        <v>20</v>
      </c>
      <c r="L59" s="24">
        <f t="shared" si="0"/>
        <v>10</v>
      </c>
      <c r="M59" s="25" t="str">
        <f t="shared" si="1"/>
        <v>OK</v>
      </c>
      <c r="N59" s="74">
        <v>10</v>
      </c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5"/>
      <c r="AI59" s="75"/>
      <c r="AJ59" s="75"/>
      <c r="AK59" s="75"/>
    </row>
    <row r="60" spans="1:37" ht="39.950000000000003" customHeight="1" x14ac:dyDescent="0.25">
      <c r="A60" s="127"/>
      <c r="B60" s="121"/>
      <c r="C60" s="47">
        <v>57</v>
      </c>
      <c r="D60" s="48" t="s">
        <v>316</v>
      </c>
      <c r="E60" s="47" t="s">
        <v>151</v>
      </c>
      <c r="F60" s="47" t="s">
        <v>463</v>
      </c>
      <c r="G60" s="49" t="s">
        <v>152</v>
      </c>
      <c r="H60" s="47" t="s">
        <v>33</v>
      </c>
      <c r="I60" s="50" t="s">
        <v>27</v>
      </c>
      <c r="J60" s="88">
        <v>0.73</v>
      </c>
      <c r="K60" s="35">
        <v>60</v>
      </c>
      <c r="L60" s="24">
        <f t="shared" si="0"/>
        <v>30</v>
      </c>
      <c r="M60" s="25" t="str">
        <f t="shared" si="1"/>
        <v>OK</v>
      </c>
      <c r="N60" s="74">
        <v>30</v>
      </c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5"/>
      <c r="AI60" s="75"/>
      <c r="AJ60" s="75"/>
      <c r="AK60" s="75"/>
    </row>
    <row r="61" spans="1:37" ht="39.950000000000003" customHeight="1" x14ac:dyDescent="0.25">
      <c r="A61" s="127"/>
      <c r="B61" s="121"/>
      <c r="C61" s="47">
        <v>58</v>
      </c>
      <c r="D61" s="48" t="s">
        <v>317</v>
      </c>
      <c r="E61" s="61" t="s">
        <v>159</v>
      </c>
      <c r="F61" s="61" t="s">
        <v>464</v>
      </c>
      <c r="G61" s="49" t="s">
        <v>465</v>
      </c>
      <c r="H61" s="47" t="s">
        <v>33</v>
      </c>
      <c r="I61" s="50" t="s">
        <v>27</v>
      </c>
      <c r="J61" s="88">
        <v>1.42</v>
      </c>
      <c r="K61" s="35">
        <v>45</v>
      </c>
      <c r="L61" s="24">
        <f t="shared" si="0"/>
        <v>0</v>
      </c>
      <c r="M61" s="25" t="str">
        <f t="shared" si="1"/>
        <v>OK</v>
      </c>
      <c r="N61" s="74">
        <v>45</v>
      </c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5"/>
      <c r="AI61" s="75"/>
      <c r="AJ61" s="75"/>
      <c r="AK61" s="75"/>
    </row>
    <row r="62" spans="1:37" ht="39.950000000000003" customHeight="1" x14ac:dyDescent="0.25">
      <c r="A62" s="127"/>
      <c r="B62" s="121"/>
      <c r="C62" s="47">
        <v>59</v>
      </c>
      <c r="D62" s="48" t="s">
        <v>317</v>
      </c>
      <c r="E62" s="61" t="s">
        <v>158</v>
      </c>
      <c r="F62" s="61" t="s">
        <v>464</v>
      </c>
      <c r="G62" s="49" t="s">
        <v>466</v>
      </c>
      <c r="H62" s="47" t="s">
        <v>33</v>
      </c>
      <c r="I62" s="50" t="s">
        <v>27</v>
      </c>
      <c r="J62" s="88">
        <v>1.42</v>
      </c>
      <c r="K62" s="35">
        <v>45</v>
      </c>
      <c r="L62" s="24">
        <f t="shared" si="0"/>
        <v>0</v>
      </c>
      <c r="M62" s="25" t="str">
        <f t="shared" si="1"/>
        <v>OK</v>
      </c>
      <c r="N62" s="74">
        <v>45</v>
      </c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5"/>
      <c r="AI62" s="75"/>
      <c r="AJ62" s="75"/>
      <c r="AK62" s="75"/>
    </row>
    <row r="63" spans="1:37" ht="39.950000000000003" customHeight="1" x14ac:dyDescent="0.25">
      <c r="A63" s="127"/>
      <c r="B63" s="121"/>
      <c r="C63" s="47">
        <v>60</v>
      </c>
      <c r="D63" s="48" t="s">
        <v>317</v>
      </c>
      <c r="E63" s="47" t="s">
        <v>157</v>
      </c>
      <c r="F63" s="47" t="s">
        <v>464</v>
      </c>
      <c r="G63" s="49" t="s">
        <v>467</v>
      </c>
      <c r="H63" s="47" t="s">
        <v>33</v>
      </c>
      <c r="I63" s="50" t="s">
        <v>27</v>
      </c>
      <c r="J63" s="88">
        <v>1.42</v>
      </c>
      <c r="K63" s="35">
        <v>35</v>
      </c>
      <c r="L63" s="24">
        <f t="shared" si="0"/>
        <v>0</v>
      </c>
      <c r="M63" s="25" t="str">
        <f t="shared" si="1"/>
        <v>OK</v>
      </c>
      <c r="N63" s="74">
        <v>35</v>
      </c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5"/>
      <c r="AI63" s="75"/>
      <c r="AJ63" s="75"/>
      <c r="AK63" s="75"/>
    </row>
    <row r="64" spans="1:37" ht="39.950000000000003" customHeight="1" x14ac:dyDescent="0.25">
      <c r="A64" s="127"/>
      <c r="B64" s="121"/>
      <c r="C64" s="47">
        <v>61</v>
      </c>
      <c r="D64" s="48" t="s">
        <v>317</v>
      </c>
      <c r="E64" s="61" t="s">
        <v>161</v>
      </c>
      <c r="F64" s="61" t="s">
        <v>464</v>
      </c>
      <c r="G64" s="49" t="s">
        <v>468</v>
      </c>
      <c r="H64" s="47" t="s">
        <v>33</v>
      </c>
      <c r="I64" s="50" t="s">
        <v>27</v>
      </c>
      <c r="J64" s="88">
        <v>1.42</v>
      </c>
      <c r="K64" s="35">
        <v>35</v>
      </c>
      <c r="L64" s="24">
        <f t="shared" si="0"/>
        <v>0</v>
      </c>
      <c r="M64" s="25" t="str">
        <f t="shared" si="1"/>
        <v>OK</v>
      </c>
      <c r="N64" s="74">
        <v>35</v>
      </c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5"/>
      <c r="AI64" s="75"/>
      <c r="AJ64" s="75"/>
      <c r="AK64" s="75"/>
    </row>
    <row r="65" spans="1:37" ht="39.950000000000003" customHeight="1" x14ac:dyDescent="0.25">
      <c r="A65" s="127"/>
      <c r="B65" s="121"/>
      <c r="C65" s="47">
        <v>62</v>
      </c>
      <c r="D65" s="48" t="s">
        <v>317</v>
      </c>
      <c r="E65" s="47" t="s">
        <v>153</v>
      </c>
      <c r="F65" s="47" t="s">
        <v>464</v>
      </c>
      <c r="G65" s="49" t="s">
        <v>469</v>
      </c>
      <c r="H65" s="47" t="s">
        <v>33</v>
      </c>
      <c r="I65" s="50" t="s">
        <v>27</v>
      </c>
      <c r="J65" s="88">
        <v>1.42</v>
      </c>
      <c r="K65" s="35">
        <v>35</v>
      </c>
      <c r="L65" s="24">
        <f t="shared" si="0"/>
        <v>0</v>
      </c>
      <c r="M65" s="25" t="str">
        <f t="shared" si="1"/>
        <v>OK</v>
      </c>
      <c r="N65" s="74">
        <v>35</v>
      </c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5"/>
      <c r="AI65" s="75"/>
      <c r="AJ65" s="75"/>
      <c r="AK65" s="75"/>
    </row>
    <row r="66" spans="1:37" ht="39.950000000000003" customHeight="1" x14ac:dyDescent="0.25">
      <c r="A66" s="127"/>
      <c r="B66" s="121"/>
      <c r="C66" s="47">
        <v>63</v>
      </c>
      <c r="D66" s="48" t="s">
        <v>317</v>
      </c>
      <c r="E66" s="47" t="s">
        <v>156</v>
      </c>
      <c r="F66" s="47" t="s">
        <v>464</v>
      </c>
      <c r="G66" s="49" t="s">
        <v>470</v>
      </c>
      <c r="H66" s="47" t="s">
        <v>33</v>
      </c>
      <c r="I66" s="50" t="s">
        <v>27</v>
      </c>
      <c r="J66" s="88">
        <v>1.42</v>
      </c>
      <c r="K66" s="35">
        <v>35</v>
      </c>
      <c r="L66" s="24">
        <f t="shared" si="0"/>
        <v>0</v>
      </c>
      <c r="M66" s="25" t="str">
        <f t="shared" si="1"/>
        <v>OK</v>
      </c>
      <c r="N66" s="74">
        <v>35</v>
      </c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5"/>
      <c r="AI66" s="75"/>
      <c r="AJ66" s="75"/>
      <c r="AK66" s="75"/>
    </row>
    <row r="67" spans="1:37" ht="39.950000000000003" customHeight="1" x14ac:dyDescent="0.25">
      <c r="A67" s="127"/>
      <c r="B67" s="121"/>
      <c r="C67" s="47">
        <v>64</v>
      </c>
      <c r="D67" s="48" t="s">
        <v>317</v>
      </c>
      <c r="E67" s="47" t="s">
        <v>154</v>
      </c>
      <c r="F67" s="47" t="s">
        <v>464</v>
      </c>
      <c r="G67" s="49" t="s">
        <v>471</v>
      </c>
      <c r="H67" s="47" t="s">
        <v>33</v>
      </c>
      <c r="I67" s="50" t="s">
        <v>27</v>
      </c>
      <c r="J67" s="88">
        <v>1.42</v>
      </c>
      <c r="K67" s="35">
        <v>35</v>
      </c>
      <c r="L67" s="24">
        <f t="shared" si="0"/>
        <v>0</v>
      </c>
      <c r="M67" s="25" t="str">
        <f t="shared" si="1"/>
        <v>OK</v>
      </c>
      <c r="N67" s="74">
        <v>35</v>
      </c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5"/>
      <c r="AI67" s="75"/>
      <c r="AJ67" s="75"/>
      <c r="AK67" s="75"/>
    </row>
    <row r="68" spans="1:37" ht="39.950000000000003" customHeight="1" x14ac:dyDescent="0.25">
      <c r="A68" s="127"/>
      <c r="B68" s="121"/>
      <c r="C68" s="47">
        <v>65</v>
      </c>
      <c r="D68" s="48" t="s">
        <v>317</v>
      </c>
      <c r="E68" s="47" t="s">
        <v>155</v>
      </c>
      <c r="F68" s="47" t="s">
        <v>464</v>
      </c>
      <c r="G68" s="49" t="s">
        <v>472</v>
      </c>
      <c r="H68" s="47" t="s">
        <v>33</v>
      </c>
      <c r="I68" s="50" t="s">
        <v>27</v>
      </c>
      <c r="J68" s="88">
        <v>1.42</v>
      </c>
      <c r="K68" s="40">
        <v>65</v>
      </c>
      <c r="L68" s="24">
        <f t="shared" si="0"/>
        <v>0</v>
      </c>
      <c r="M68" s="25" t="str">
        <f t="shared" si="1"/>
        <v>OK</v>
      </c>
      <c r="N68" s="74">
        <v>65</v>
      </c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5"/>
      <c r="AI68" s="75"/>
      <c r="AJ68" s="75"/>
      <c r="AK68" s="75"/>
    </row>
    <row r="69" spans="1:37" ht="39.950000000000003" customHeight="1" x14ac:dyDescent="0.25">
      <c r="A69" s="127"/>
      <c r="B69" s="121"/>
      <c r="C69" s="47">
        <v>66</v>
      </c>
      <c r="D69" s="48" t="s">
        <v>317</v>
      </c>
      <c r="E69" s="61" t="s">
        <v>160</v>
      </c>
      <c r="F69" s="47" t="s">
        <v>464</v>
      </c>
      <c r="G69" s="49" t="s">
        <v>473</v>
      </c>
      <c r="H69" s="47" t="s">
        <v>33</v>
      </c>
      <c r="I69" s="50" t="s">
        <v>27</v>
      </c>
      <c r="J69" s="88">
        <v>1.42</v>
      </c>
      <c r="K69" s="35">
        <v>35</v>
      </c>
      <c r="L69" s="24">
        <f t="shared" ref="L69:L132" si="2">K69-(SUM(N69:AG69))</f>
        <v>0</v>
      </c>
      <c r="M69" s="25" t="str">
        <f t="shared" ref="M69:M132" si="3">IF(L69&lt;0,"ATENÇÃO","OK")</f>
        <v>OK</v>
      </c>
      <c r="N69" s="74">
        <v>35</v>
      </c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5"/>
      <c r="AI69" s="75"/>
      <c r="AJ69" s="75"/>
      <c r="AK69" s="75"/>
    </row>
    <row r="70" spans="1:37" ht="39.950000000000003" customHeight="1" x14ac:dyDescent="0.25">
      <c r="A70" s="127"/>
      <c r="B70" s="121"/>
      <c r="C70" s="47">
        <v>67</v>
      </c>
      <c r="D70" s="48" t="s">
        <v>317</v>
      </c>
      <c r="E70" s="47" t="s">
        <v>162</v>
      </c>
      <c r="F70" s="47" t="s">
        <v>464</v>
      </c>
      <c r="G70" s="49" t="s">
        <v>474</v>
      </c>
      <c r="H70" s="47" t="s">
        <v>33</v>
      </c>
      <c r="I70" s="50" t="s">
        <v>27</v>
      </c>
      <c r="J70" s="88">
        <v>1.42</v>
      </c>
      <c r="K70" s="35">
        <v>65</v>
      </c>
      <c r="L70" s="24">
        <f t="shared" si="2"/>
        <v>0</v>
      </c>
      <c r="M70" s="25" t="str">
        <f t="shared" si="3"/>
        <v>OK</v>
      </c>
      <c r="N70" s="74">
        <v>65</v>
      </c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5"/>
      <c r="AI70" s="75"/>
      <c r="AJ70" s="75"/>
      <c r="AK70" s="75"/>
    </row>
    <row r="71" spans="1:37" ht="39.950000000000003" customHeight="1" x14ac:dyDescent="0.25">
      <c r="A71" s="127"/>
      <c r="B71" s="121"/>
      <c r="C71" s="47">
        <v>68</v>
      </c>
      <c r="D71" s="48" t="s">
        <v>317</v>
      </c>
      <c r="E71" s="47" t="s">
        <v>163</v>
      </c>
      <c r="F71" s="47" t="s">
        <v>464</v>
      </c>
      <c r="G71" s="49" t="s">
        <v>475</v>
      </c>
      <c r="H71" s="47" t="s">
        <v>33</v>
      </c>
      <c r="I71" s="50" t="s">
        <v>27</v>
      </c>
      <c r="J71" s="88">
        <v>1.42</v>
      </c>
      <c r="K71" s="35">
        <v>65</v>
      </c>
      <c r="L71" s="24">
        <f t="shared" si="2"/>
        <v>0</v>
      </c>
      <c r="M71" s="25" t="str">
        <f t="shared" si="3"/>
        <v>OK</v>
      </c>
      <c r="N71" s="74">
        <v>65</v>
      </c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5"/>
      <c r="AI71" s="75"/>
      <c r="AJ71" s="75"/>
      <c r="AK71" s="75"/>
    </row>
    <row r="72" spans="1:37" ht="39.950000000000003" customHeight="1" x14ac:dyDescent="0.25">
      <c r="A72" s="127"/>
      <c r="B72" s="121"/>
      <c r="C72" s="47">
        <v>69</v>
      </c>
      <c r="D72" s="48" t="s">
        <v>318</v>
      </c>
      <c r="E72" s="47" t="s">
        <v>124</v>
      </c>
      <c r="F72" s="47" t="s">
        <v>476</v>
      </c>
      <c r="G72" s="49" t="s">
        <v>125</v>
      </c>
      <c r="H72" s="47" t="s">
        <v>25</v>
      </c>
      <c r="I72" s="50" t="s">
        <v>27</v>
      </c>
      <c r="J72" s="88">
        <v>1.19</v>
      </c>
      <c r="K72" s="35"/>
      <c r="L72" s="24">
        <f t="shared" si="2"/>
        <v>0</v>
      </c>
      <c r="M72" s="25" t="str">
        <f t="shared" si="3"/>
        <v>OK</v>
      </c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5"/>
      <c r="AI72" s="75"/>
      <c r="AJ72" s="75"/>
      <c r="AK72" s="75"/>
    </row>
    <row r="73" spans="1:37" ht="39.950000000000003" customHeight="1" x14ac:dyDescent="0.25">
      <c r="A73" s="127"/>
      <c r="B73" s="121"/>
      <c r="C73" s="47">
        <v>70</v>
      </c>
      <c r="D73" s="48" t="s">
        <v>318</v>
      </c>
      <c r="E73" s="47" t="s">
        <v>115</v>
      </c>
      <c r="F73" s="47" t="s">
        <v>477</v>
      </c>
      <c r="G73" s="49" t="s">
        <v>327</v>
      </c>
      <c r="H73" s="47" t="s">
        <v>28</v>
      </c>
      <c r="I73" s="50" t="s">
        <v>27</v>
      </c>
      <c r="J73" s="88">
        <v>1.64</v>
      </c>
      <c r="K73" s="35">
        <v>10</v>
      </c>
      <c r="L73" s="24">
        <f t="shared" si="2"/>
        <v>0</v>
      </c>
      <c r="M73" s="25" t="str">
        <f t="shared" si="3"/>
        <v>OK</v>
      </c>
      <c r="N73" s="74">
        <v>10</v>
      </c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5"/>
      <c r="AI73" s="75"/>
      <c r="AJ73" s="75"/>
      <c r="AK73" s="75"/>
    </row>
    <row r="74" spans="1:37" ht="39.950000000000003" customHeight="1" x14ac:dyDescent="0.25">
      <c r="A74" s="127"/>
      <c r="B74" s="121"/>
      <c r="C74" s="47">
        <v>71</v>
      </c>
      <c r="D74" s="48" t="s">
        <v>318</v>
      </c>
      <c r="E74" s="47" t="s">
        <v>116</v>
      </c>
      <c r="F74" s="47" t="s">
        <v>477</v>
      </c>
      <c r="G74" s="49" t="s">
        <v>328</v>
      </c>
      <c r="H74" s="47" t="s">
        <v>28</v>
      </c>
      <c r="I74" s="50" t="s">
        <v>27</v>
      </c>
      <c r="J74" s="88">
        <v>1.43</v>
      </c>
      <c r="K74" s="35">
        <v>10</v>
      </c>
      <c r="L74" s="24">
        <f t="shared" si="2"/>
        <v>0</v>
      </c>
      <c r="M74" s="25" t="str">
        <f t="shared" si="3"/>
        <v>OK</v>
      </c>
      <c r="N74" s="74">
        <v>10</v>
      </c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5"/>
      <c r="AI74" s="75"/>
      <c r="AJ74" s="75"/>
      <c r="AK74" s="75"/>
    </row>
    <row r="75" spans="1:37" ht="39.950000000000003" customHeight="1" x14ac:dyDescent="0.25">
      <c r="A75" s="127"/>
      <c r="B75" s="121"/>
      <c r="C75" s="47">
        <v>72</v>
      </c>
      <c r="D75" s="48" t="s">
        <v>318</v>
      </c>
      <c r="E75" s="47" t="s">
        <v>117</v>
      </c>
      <c r="F75" s="47" t="s">
        <v>477</v>
      </c>
      <c r="G75" s="49" t="s">
        <v>329</v>
      </c>
      <c r="H75" s="47" t="s">
        <v>28</v>
      </c>
      <c r="I75" s="50" t="s">
        <v>27</v>
      </c>
      <c r="J75" s="88">
        <v>1.42</v>
      </c>
      <c r="K75" s="35">
        <v>10</v>
      </c>
      <c r="L75" s="24">
        <f t="shared" si="2"/>
        <v>0</v>
      </c>
      <c r="M75" s="25" t="str">
        <f t="shared" si="3"/>
        <v>OK</v>
      </c>
      <c r="N75" s="74">
        <v>10</v>
      </c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5"/>
      <c r="AI75" s="75"/>
      <c r="AJ75" s="75"/>
      <c r="AK75" s="75"/>
    </row>
    <row r="76" spans="1:37" ht="39.950000000000003" customHeight="1" x14ac:dyDescent="0.25">
      <c r="A76" s="127"/>
      <c r="B76" s="121"/>
      <c r="C76" s="47">
        <v>73</v>
      </c>
      <c r="D76" s="48" t="s">
        <v>318</v>
      </c>
      <c r="E76" s="47" t="s">
        <v>118</v>
      </c>
      <c r="F76" s="47" t="s">
        <v>477</v>
      </c>
      <c r="G76" s="49" t="s">
        <v>330</v>
      </c>
      <c r="H76" s="47" t="s">
        <v>28</v>
      </c>
      <c r="I76" s="50" t="s">
        <v>27</v>
      </c>
      <c r="J76" s="88">
        <v>1.84</v>
      </c>
      <c r="K76" s="35">
        <v>10</v>
      </c>
      <c r="L76" s="24">
        <f t="shared" si="2"/>
        <v>0</v>
      </c>
      <c r="M76" s="25" t="str">
        <f t="shared" si="3"/>
        <v>OK</v>
      </c>
      <c r="N76" s="74">
        <v>10</v>
      </c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5"/>
      <c r="AI76" s="75"/>
      <c r="AJ76" s="75"/>
      <c r="AK76" s="75"/>
    </row>
    <row r="77" spans="1:37" ht="39.950000000000003" customHeight="1" x14ac:dyDescent="0.25">
      <c r="A77" s="127"/>
      <c r="B77" s="121"/>
      <c r="C77" s="47">
        <v>74</v>
      </c>
      <c r="D77" s="48" t="s">
        <v>318</v>
      </c>
      <c r="E77" s="47" t="s">
        <v>119</v>
      </c>
      <c r="F77" s="47" t="s">
        <v>477</v>
      </c>
      <c r="G77" s="49" t="s">
        <v>331</v>
      </c>
      <c r="H77" s="47" t="s">
        <v>28</v>
      </c>
      <c r="I77" s="50" t="s">
        <v>27</v>
      </c>
      <c r="J77" s="88">
        <v>1.88</v>
      </c>
      <c r="K77" s="35">
        <v>10</v>
      </c>
      <c r="L77" s="24">
        <f t="shared" si="2"/>
        <v>10</v>
      </c>
      <c r="M77" s="25" t="str">
        <f t="shared" si="3"/>
        <v>OK</v>
      </c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5"/>
      <c r="AI77" s="75"/>
      <c r="AJ77" s="75"/>
      <c r="AK77" s="75"/>
    </row>
    <row r="78" spans="1:37" ht="39.950000000000003" customHeight="1" x14ac:dyDescent="0.25">
      <c r="A78" s="127"/>
      <c r="B78" s="121"/>
      <c r="C78" s="47">
        <v>75</v>
      </c>
      <c r="D78" s="48" t="s">
        <v>318</v>
      </c>
      <c r="E78" s="47" t="s">
        <v>120</v>
      </c>
      <c r="F78" s="47" t="s">
        <v>412</v>
      </c>
      <c r="G78" s="49" t="s">
        <v>332</v>
      </c>
      <c r="H78" s="47" t="s">
        <v>28</v>
      </c>
      <c r="I78" s="50" t="s">
        <v>27</v>
      </c>
      <c r="J78" s="92">
        <v>2.4700000000000002</v>
      </c>
      <c r="K78" s="35"/>
      <c r="L78" s="24">
        <f t="shared" si="2"/>
        <v>0</v>
      </c>
      <c r="M78" s="25" t="str">
        <f t="shared" si="3"/>
        <v>OK</v>
      </c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5"/>
      <c r="AI78" s="75"/>
      <c r="AJ78" s="75"/>
      <c r="AK78" s="75"/>
    </row>
    <row r="79" spans="1:37" ht="39.950000000000003" customHeight="1" x14ac:dyDescent="0.25">
      <c r="A79" s="127"/>
      <c r="B79" s="121"/>
      <c r="C79" s="47">
        <v>76</v>
      </c>
      <c r="D79" s="48" t="s">
        <v>318</v>
      </c>
      <c r="E79" s="47" t="s">
        <v>121</v>
      </c>
      <c r="F79" s="47" t="s">
        <v>412</v>
      </c>
      <c r="G79" s="49" t="s">
        <v>333</v>
      </c>
      <c r="H79" s="47" t="s">
        <v>28</v>
      </c>
      <c r="I79" s="50" t="s">
        <v>27</v>
      </c>
      <c r="J79" s="92">
        <v>4.34</v>
      </c>
      <c r="K79" s="35"/>
      <c r="L79" s="24">
        <f t="shared" si="2"/>
        <v>0</v>
      </c>
      <c r="M79" s="25" t="str">
        <f t="shared" si="3"/>
        <v>OK</v>
      </c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5"/>
      <c r="AI79" s="75"/>
      <c r="AJ79" s="75"/>
      <c r="AK79" s="75"/>
    </row>
    <row r="80" spans="1:37" ht="39.950000000000003" customHeight="1" x14ac:dyDescent="0.25">
      <c r="A80" s="127"/>
      <c r="B80" s="121"/>
      <c r="C80" s="47">
        <v>77</v>
      </c>
      <c r="D80" s="48" t="s">
        <v>318</v>
      </c>
      <c r="E80" s="47" t="s">
        <v>122</v>
      </c>
      <c r="F80" s="47" t="s">
        <v>412</v>
      </c>
      <c r="G80" s="49" t="s">
        <v>334</v>
      </c>
      <c r="H80" s="47" t="s">
        <v>28</v>
      </c>
      <c r="I80" s="50" t="s">
        <v>27</v>
      </c>
      <c r="J80" s="92">
        <v>10.94</v>
      </c>
      <c r="K80" s="35"/>
      <c r="L80" s="24">
        <f t="shared" si="2"/>
        <v>0</v>
      </c>
      <c r="M80" s="25" t="str">
        <f t="shared" si="3"/>
        <v>OK</v>
      </c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5"/>
      <c r="AI80" s="75"/>
      <c r="AJ80" s="75"/>
      <c r="AK80" s="75"/>
    </row>
    <row r="81" spans="1:37" ht="39.950000000000003" customHeight="1" x14ac:dyDescent="0.25">
      <c r="A81" s="127"/>
      <c r="B81" s="121"/>
      <c r="C81" s="47">
        <v>78</v>
      </c>
      <c r="D81" s="48" t="s">
        <v>336</v>
      </c>
      <c r="E81" s="47" t="s">
        <v>128</v>
      </c>
      <c r="F81" s="47" t="s">
        <v>478</v>
      </c>
      <c r="G81" s="67" t="s">
        <v>479</v>
      </c>
      <c r="H81" s="47" t="s">
        <v>25</v>
      </c>
      <c r="I81" s="50" t="s">
        <v>27</v>
      </c>
      <c r="J81" s="92">
        <v>3.84</v>
      </c>
      <c r="K81" s="35">
        <v>5</v>
      </c>
      <c r="L81" s="24">
        <f t="shared" si="2"/>
        <v>5</v>
      </c>
      <c r="M81" s="25" t="str">
        <f t="shared" si="3"/>
        <v>OK</v>
      </c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5"/>
      <c r="AI81" s="75"/>
      <c r="AJ81" s="75"/>
      <c r="AK81" s="75"/>
    </row>
    <row r="82" spans="1:37" ht="39.950000000000003" customHeight="1" x14ac:dyDescent="0.25">
      <c r="A82" s="127"/>
      <c r="B82" s="121"/>
      <c r="C82" s="47">
        <v>79</v>
      </c>
      <c r="D82" s="48" t="s">
        <v>317</v>
      </c>
      <c r="E82" s="47" t="s">
        <v>126</v>
      </c>
      <c r="F82" s="47" t="s">
        <v>478</v>
      </c>
      <c r="G82" s="56" t="s">
        <v>480</v>
      </c>
      <c r="H82" s="47" t="s">
        <v>32</v>
      </c>
      <c r="I82" s="50" t="s">
        <v>27</v>
      </c>
      <c r="J82" s="92">
        <v>1.47</v>
      </c>
      <c r="K82" s="35">
        <v>30</v>
      </c>
      <c r="L82" s="24">
        <f t="shared" si="2"/>
        <v>15</v>
      </c>
      <c r="M82" s="25" t="str">
        <f t="shared" si="3"/>
        <v>OK</v>
      </c>
      <c r="N82" s="74">
        <v>15</v>
      </c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5"/>
      <c r="AI82" s="75"/>
      <c r="AJ82" s="75"/>
      <c r="AK82" s="75"/>
    </row>
    <row r="83" spans="1:37" ht="39.950000000000003" customHeight="1" x14ac:dyDescent="0.25">
      <c r="A83" s="127"/>
      <c r="B83" s="121"/>
      <c r="C83" s="47">
        <v>80</v>
      </c>
      <c r="D83" s="48" t="s">
        <v>336</v>
      </c>
      <c r="E83" s="47" t="s">
        <v>127</v>
      </c>
      <c r="F83" s="47" t="s">
        <v>445</v>
      </c>
      <c r="G83" s="62" t="s">
        <v>481</v>
      </c>
      <c r="H83" s="47" t="s">
        <v>25</v>
      </c>
      <c r="I83" s="50" t="s">
        <v>27</v>
      </c>
      <c r="J83" s="88">
        <v>0.91</v>
      </c>
      <c r="K83" s="35">
        <v>25</v>
      </c>
      <c r="L83" s="24">
        <f t="shared" si="2"/>
        <v>25</v>
      </c>
      <c r="M83" s="25" t="str">
        <f t="shared" si="3"/>
        <v>OK</v>
      </c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5"/>
      <c r="AI83" s="75"/>
      <c r="AJ83" s="75"/>
      <c r="AK83" s="75"/>
    </row>
    <row r="84" spans="1:37" ht="39.950000000000003" customHeight="1" x14ac:dyDescent="0.25">
      <c r="A84" s="127"/>
      <c r="B84" s="121"/>
      <c r="C84" s="47">
        <v>81</v>
      </c>
      <c r="D84" s="48" t="s">
        <v>318</v>
      </c>
      <c r="E84" s="47" t="s">
        <v>129</v>
      </c>
      <c r="F84" s="47" t="s">
        <v>414</v>
      </c>
      <c r="G84" s="49" t="s">
        <v>337</v>
      </c>
      <c r="H84" s="47" t="s">
        <v>32</v>
      </c>
      <c r="I84" s="50" t="s">
        <v>27</v>
      </c>
      <c r="J84" s="88">
        <v>1.04</v>
      </c>
      <c r="K84" s="35"/>
      <c r="L84" s="24">
        <f t="shared" si="2"/>
        <v>0</v>
      </c>
      <c r="M84" s="25" t="str">
        <f t="shared" si="3"/>
        <v>OK</v>
      </c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5"/>
      <c r="AI84" s="75"/>
      <c r="AJ84" s="75"/>
      <c r="AK84" s="75"/>
    </row>
    <row r="85" spans="1:37" ht="39.950000000000003" customHeight="1" x14ac:dyDescent="0.25">
      <c r="A85" s="127"/>
      <c r="B85" s="121"/>
      <c r="C85" s="47">
        <v>82</v>
      </c>
      <c r="D85" s="48" t="s">
        <v>318</v>
      </c>
      <c r="E85" s="47" t="s">
        <v>130</v>
      </c>
      <c r="F85" s="47" t="s">
        <v>416</v>
      </c>
      <c r="G85" s="49" t="s">
        <v>338</v>
      </c>
      <c r="H85" s="47" t="s">
        <v>25</v>
      </c>
      <c r="I85" s="50" t="s">
        <v>27</v>
      </c>
      <c r="J85" s="88">
        <v>2.23</v>
      </c>
      <c r="K85" s="35">
        <v>5</v>
      </c>
      <c r="L85" s="24">
        <f t="shared" si="2"/>
        <v>5</v>
      </c>
      <c r="M85" s="25" t="str">
        <f t="shared" si="3"/>
        <v>OK</v>
      </c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5"/>
      <c r="AI85" s="75"/>
      <c r="AJ85" s="75"/>
      <c r="AK85" s="75"/>
    </row>
    <row r="86" spans="1:37" ht="39.950000000000003" customHeight="1" x14ac:dyDescent="0.25">
      <c r="A86" s="128"/>
      <c r="B86" s="122"/>
      <c r="C86" s="47">
        <v>83</v>
      </c>
      <c r="D86" s="48" t="s">
        <v>318</v>
      </c>
      <c r="E86" s="47" t="s">
        <v>131</v>
      </c>
      <c r="F86" s="47" t="s">
        <v>482</v>
      </c>
      <c r="G86" s="49" t="s">
        <v>483</v>
      </c>
      <c r="H86" s="47" t="s">
        <v>25</v>
      </c>
      <c r="I86" s="50" t="s">
        <v>27</v>
      </c>
      <c r="J86" s="88">
        <v>7.88</v>
      </c>
      <c r="K86" s="35"/>
      <c r="L86" s="24">
        <f t="shared" si="2"/>
        <v>0</v>
      </c>
      <c r="M86" s="25" t="str">
        <f t="shared" si="3"/>
        <v>OK</v>
      </c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5"/>
      <c r="AI86" s="75"/>
      <c r="AJ86" s="75"/>
      <c r="AK86" s="75"/>
    </row>
    <row r="87" spans="1:37" ht="39.950000000000003" customHeight="1" x14ac:dyDescent="0.25">
      <c r="A87" s="109">
        <v>8</v>
      </c>
      <c r="B87" s="112" t="s">
        <v>484</v>
      </c>
      <c r="C87" s="51">
        <v>84</v>
      </c>
      <c r="D87" s="52" t="s">
        <v>318</v>
      </c>
      <c r="E87" s="51" t="s">
        <v>142</v>
      </c>
      <c r="F87" s="51" t="s">
        <v>485</v>
      </c>
      <c r="G87" s="53" t="s">
        <v>341</v>
      </c>
      <c r="H87" s="51" t="s">
        <v>25</v>
      </c>
      <c r="I87" s="54" t="s">
        <v>27</v>
      </c>
      <c r="J87" s="89">
        <v>30</v>
      </c>
      <c r="K87" s="35"/>
      <c r="L87" s="24">
        <f t="shared" si="2"/>
        <v>0</v>
      </c>
      <c r="M87" s="25" t="str">
        <f t="shared" si="3"/>
        <v>OK</v>
      </c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5"/>
      <c r="AI87" s="75"/>
      <c r="AJ87" s="75"/>
      <c r="AK87" s="75"/>
    </row>
    <row r="88" spans="1:37" ht="39.950000000000003" customHeight="1" x14ac:dyDescent="0.25">
      <c r="A88" s="110"/>
      <c r="B88" s="113"/>
      <c r="C88" s="51">
        <v>85</v>
      </c>
      <c r="D88" s="52" t="s">
        <v>318</v>
      </c>
      <c r="E88" s="51" t="s">
        <v>141</v>
      </c>
      <c r="F88" s="51" t="s">
        <v>486</v>
      </c>
      <c r="G88" s="53" t="s">
        <v>340</v>
      </c>
      <c r="H88" s="51" t="s">
        <v>25</v>
      </c>
      <c r="I88" s="54" t="s">
        <v>27</v>
      </c>
      <c r="J88" s="89">
        <v>24</v>
      </c>
      <c r="K88" s="35">
        <v>12</v>
      </c>
      <c r="L88" s="24">
        <f t="shared" si="2"/>
        <v>7</v>
      </c>
      <c r="M88" s="25" t="str">
        <f t="shared" si="3"/>
        <v>OK</v>
      </c>
      <c r="N88" s="74"/>
      <c r="O88" s="74">
        <v>5</v>
      </c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5"/>
      <c r="AI88" s="75"/>
      <c r="AJ88" s="75"/>
      <c r="AK88" s="75"/>
    </row>
    <row r="89" spans="1:37" ht="39.950000000000003" customHeight="1" x14ac:dyDescent="0.25">
      <c r="A89" s="111"/>
      <c r="B89" s="114"/>
      <c r="C89" s="51">
        <v>86</v>
      </c>
      <c r="D89" s="52" t="s">
        <v>318</v>
      </c>
      <c r="E89" s="77" t="s">
        <v>487</v>
      </c>
      <c r="F89" s="77" t="s">
        <v>488</v>
      </c>
      <c r="G89" s="53" t="s">
        <v>489</v>
      </c>
      <c r="H89" s="51" t="s">
        <v>490</v>
      </c>
      <c r="I89" s="54" t="s">
        <v>27</v>
      </c>
      <c r="J89" s="89">
        <v>313.37</v>
      </c>
      <c r="K89" s="35"/>
      <c r="L89" s="24">
        <f t="shared" si="2"/>
        <v>0</v>
      </c>
      <c r="M89" s="25" t="str">
        <f t="shared" si="3"/>
        <v>OK</v>
      </c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5"/>
      <c r="AI89" s="75"/>
      <c r="AJ89" s="75"/>
      <c r="AK89" s="75"/>
    </row>
    <row r="90" spans="1:37" ht="39.950000000000003" customHeight="1" x14ac:dyDescent="0.25">
      <c r="A90" s="117">
        <v>9</v>
      </c>
      <c r="B90" s="120" t="s">
        <v>484</v>
      </c>
      <c r="C90" s="47">
        <v>87</v>
      </c>
      <c r="D90" s="48" t="s">
        <v>316</v>
      </c>
      <c r="E90" s="47" t="s">
        <v>303</v>
      </c>
      <c r="F90" s="47" t="s">
        <v>491</v>
      </c>
      <c r="G90" s="49" t="s">
        <v>492</v>
      </c>
      <c r="H90" s="47" t="s">
        <v>25</v>
      </c>
      <c r="I90" s="47" t="s">
        <v>27</v>
      </c>
      <c r="J90" s="88">
        <v>0.18</v>
      </c>
      <c r="K90" s="35"/>
      <c r="L90" s="24">
        <f t="shared" si="2"/>
        <v>0</v>
      </c>
      <c r="M90" s="25" t="str">
        <f t="shared" si="3"/>
        <v>OK</v>
      </c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5"/>
      <c r="AI90" s="75"/>
      <c r="AJ90" s="75"/>
      <c r="AK90" s="75"/>
    </row>
    <row r="91" spans="1:37" ht="39.950000000000003" customHeight="1" x14ac:dyDescent="0.25">
      <c r="A91" s="118"/>
      <c r="B91" s="121"/>
      <c r="C91" s="47">
        <v>88</v>
      </c>
      <c r="D91" s="48" t="s">
        <v>383</v>
      </c>
      <c r="E91" s="47" t="s">
        <v>304</v>
      </c>
      <c r="F91" s="47" t="s">
        <v>493</v>
      </c>
      <c r="G91" s="49" t="s">
        <v>384</v>
      </c>
      <c r="H91" s="47" t="s">
        <v>25</v>
      </c>
      <c r="I91" s="47" t="s">
        <v>31</v>
      </c>
      <c r="J91" s="88">
        <v>23.46</v>
      </c>
      <c r="K91" s="35"/>
      <c r="L91" s="24">
        <f t="shared" si="2"/>
        <v>0</v>
      </c>
      <c r="M91" s="25" t="str">
        <f t="shared" si="3"/>
        <v>OK</v>
      </c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5"/>
      <c r="AI91" s="75"/>
      <c r="AJ91" s="75"/>
      <c r="AK91" s="75"/>
    </row>
    <row r="92" spans="1:37" ht="39.950000000000003" customHeight="1" x14ac:dyDescent="0.25">
      <c r="A92" s="118"/>
      <c r="B92" s="121"/>
      <c r="C92" s="47">
        <v>89</v>
      </c>
      <c r="D92" s="48" t="s">
        <v>318</v>
      </c>
      <c r="E92" s="78" t="s">
        <v>292</v>
      </c>
      <c r="F92" s="78" t="s">
        <v>494</v>
      </c>
      <c r="G92" s="49" t="s">
        <v>385</v>
      </c>
      <c r="H92" s="47" t="s">
        <v>25</v>
      </c>
      <c r="I92" s="47" t="s">
        <v>27</v>
      </c>
      <c r="J92" s="88">
        <v>0.8</v>
      </c>
      <c r="K92" s="35"/>
      <c r="L92" s="24">
        <f t="shared" si="2"/>
        <v>0</v>
      </c>
      <c r="M92" s="25" t="str">
        <f t="shared" si="3"/>
        <v>OK</v>
      </c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5"/>
      <c r="AI92" s="75"/>
      <c r="AJ92" s="75"/>
      <c r="AK92" s="75"/>
    </row>
    <row r="93" spans="1:37" ht="39.950000000000003" customHeight="1" x14ac:dyDescent="0.25">
      <c r="A93" s="118"/>
      <c r="B93" s="121"/>
      <c r="C93" s="47">
        <v>90</v>
      </c>
      <c r="D93" s="48" t="s">
        <v>318</v>
      </c>
      <c r="E93" s="78" t="s">
        <v>293</v>
      </c>
      <c r="F93" s="78" t="s">
        <v>495</v>
      </c>
      <c r="G93" s="49" t="s">
        <v>386</v>
      </c>
      <c r="H93" s="47" t="s">
        <v>25</v>
      </c>
      <c r="I93" s="47" t="s">
        <v>27</v>
      </c>
      <c r="J93" s="88">
        <v>0.5</v>
      </c>
      <c r="K93" s="35">
        <v>1000</v>
      </c>
      <c r="L93" s="24">
        <f t="shared" si="2"/>
        <v>0</v>
      </c>
      <c r="M93" s="25" t="str">
        <f t="shared" si="3"/>
        <v>OK</v>
      </c>
      <c r="N93" s="74"/>
      <c r="O93" s="74">
        <v>1000</v>
      </c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5"/>
      <c r="AI93" s="75"/>
      <c r="AJ93" s="75"/>
      <c r="AK93" s="75"/>
    </row>
    <row r="94" spans="1:37" ht="39.950000000000003" customHeight="1" x14ac:dyDescent="0.25">
      <c r="A94" s="118"/>
      <c r="B94" s="121"/>
      <c r="C94" s="47">
        <v>91</v>
      </c>
      <c r="D94" s="48" t="s">
        <v>318</v>
      </c>
      <c r="E94" s="78" t="s">
        <v>306</v>
      </c>
      <c r="F94" s="78" t="s">
        <v>496</v>
      </c>
      <c r="G94" s="49" t="s">
        <v>307</v>
      </c>
      <c r="H94" s="47" t="s">
        <v>25</v>
      </c>
      <c r="I94" s="47" t="s">
        <v>27</v>
      </c>
      <c r="J94" s="88">
        <v>2.4</v>
      </c>
      <c r="K94" s="35"/>
      <c r="L94" s="24">
        <f t="shared" si="2"/>
        <v>0</v>
      </c>
      <c r="M94" s="25" t="str">
        <f t="shared" si="3"/>
        <v>OK</v>
      </c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5"/>
      <c r="AI94" s="75"/>
      <c r="AJ94" s="75"/>
      <c r="AK94" s="75"/>
    </row>
    <row r="95" spans="1:37" ht="39.950000000000003" customHeight="1" x14ac:dyDescent="0.25">
      <c r="A95" s="119"/>
      <c r="B95" s="122"/>
      <c r="C95" s="47">
        <v>92</v>
      </c>
      <c r="D95" s="48" t="s">
        <v>318</v>
      </c>
      <c r="E95" s="47" t="s">
        <v>306</v>
      </c>
      <c r="F95" s="47" t="s">
        <v>496</v>
      </c>
      <c r="G95" s="67" t="s">
        <v>497</v>
      </c>
      <c r="H95" s="66" t="s">
        <v>25</v>
      </c>
      <c r="I95" s="66" t="s">
        <v>27</v>
      </c>
      <c r="J95" s="88">
        <v>2.4</v>
      </c>
      <c r="K95" s="35"/>
      <c r="L95" s="24">
        <f t="shared" si="2"/>
        <v>0</v>
      </c>
      <c r="M95" s="25" t="str">
        <f t="shared" si="3"/>
        <v>OK</v>
      </c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5"/>
      <c r="AI95" s="75"/>
      <c r="AJ95" s="75"/>
      <c r="AK95" s="75"/>
    </row>
    <row r="96" spans="1:37" ht="39.950000000000003" customHeight="1" x14ac:dyDescent="0.25">
      <c r="A96" s="123">
        <v>10</v>
      </c>
      <c r="B96" s="112" t="s">
        <v>498</v>
      </c>
      <c r="C96" s="51">
        <v>93</v>
      </c>
      <c r="D96" s="52" t="s">
        <v>323</v>
      </c>
      <c r="E96" s="51" t="s">
        <v>81</v>
      </c>
      <c r="F96" s="51" t="s">
        <v>580</v>
      </c>
      <c r="G96" s="53" t="s">
        <v>82</v>
      </c>
      <c r="H96" s="51" t="s">
        <v>25</v>
      </c>
      <c r="I96" s="54" t="s">
        <v>27</v>
      </c>
      <c r="J96" s="89">
        <v>15.81</v>
      </c>
      <c r="K96" s="35">
        <v>20</v>
      </c>
      <c r="L96" s="24">
        <f t="shared" si="2"/>
        <v>20</v>
      </c>
      <c r="M96" s="25" t="str">
        <f t="shared" si="3"/>
        <v>OK</v>
      </c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5"/>
      <c r="AI96" s="75"/>
      <c r="AJ96" s="75"/>
      <c r="AK96" s="75"/>
    </row>
    <row r="97" spans="1:37" ht="39.950000000000003" customHeight="1" x14ac:dyDescent="0.25">
      <c r="A97" s="124"/>
      <c r="B97" s="113"/>
      <c r="C97" s="51">
        <v>94</v>
      </c>
      <c r="D97" s="52" t="s">
        <v>318</v>
      </c>
      <c r="E97" s="51" t="s">
        <v>123</v>
      </c>
      <c r="F97" s="51" t="s">
        <v>581</v>
      </c>
      <c r="G97" s="55" t="s">
        <v>335</v>
      </c>
      <c r="H97" s="51" t="s">
        <v>25</v>
      </c>
      <c r="I97" s="54" t="s">
        <v>27</v>
      </c>
      <c r="J97" s="89">
        <v>2.16</v>
      </c>
      <c r="K97" s="35">
        <v>1</v>
      </c>
      <c r="L97" s="24">
        <f t="shared" si="2"/>
        <v>1</v>
      </c>
      <c r="M97" s="25" t="str">
        <f t="shared" si="3"/>
        <v>OK</v>
      </c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5"/>
      <c r="AI97" s="75"/>
      <c r="AJ97" s="75"/>
      <c r="AK97" s="75"/>
    </row>
    <row r="98" spans="1:37" ht="39.950000000000003" customHeight="1" x14ac:dyDescent="0.25">
      <c r="A98" s="124"/>
      <c r="B98" s="113"/>
      <c r="C98" s="51">
        <v>95</v>
      </c>
      <c r="D98" s="52" t="s">
        <v>318</v>
      </c>
      <c r="E98" s="51" t="s">
        <v>65</v>
      </c>
      <c r="F98" s="51" t="s">
        <v>582</v>
      </c>
      <c r="G98" s="53" t="s">
        <v>66</v>
      </c>
      <c r="H98" s="51" t="s">
        <v>25</v>
      </c>
      <c r="I98" s="54" t="s">
        <v>27</v>
      </c>
      <c r="J98" s="89">
        <v>1.45</v>
      </c>
      <c r="K98" s="35">
        <v>20</v>
      </c>
      <c r="L98" s="24">
        <f t="shared" si="2"/>
        <v>20</v>
      </c>
      <c r="M98" s="25" t="str">
        <f t="shared" si="3"/>
        <v>OK</v>
      </c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5"/>
      <c r="AI98" s="75"/>
      <c r="AJ98" s="75"/>
      <c r="AK98" s="75"/>
    </row>
    <row r="99" spans="1:37" ht="39.950000000000003" customHeight="1" x14ac:dyDescent="0.25">
      <c r="A99" s="124"/>
      <c r="B99" s="113"/>
      <c r="C99" s="51">
        <v>96</v>
      </c>
      <c r="D99" s="52" t="s">
        <v>318</v>
      </c>
      <c r="E99" s="51" t="s">
        <v>62</v>
      </c>
      <c r="F99" s="51" t="s">
        <v>412</v>
      </c>
      <c r="G99" s="53" t="s">
        <v>63</v>
      </c>
      <c r="H99" s="51" t="s">
        <v>25</v>
      </c>
      <c r="I99" s="54" t="s">
        <v>27</v>
      </c>
      <c r="J99" s="89">
        <v>1.5</v>
      </c>
      <c r="K99" s="35">
        <v>15</v>
      </c>
      <c r="L99" s="24">
        <f t="shared" si="2"/>
        <v>15</v>
      </c>
      <c r="M99" s="25" t="str">
        <f t="shared" si="3"/>
        <v>OK</v>
      </c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5"/>
      <c r="AI99" s="75"/>
      <c r="AJ99" s="75"/>
      <c r="AK99" s="75"/>
    </row>
    <row r="100" spans="1:37" ht="39.950000000000003" customHeight="1" x14ac:dyDescent="0.25">
      <c r="A100" s="124"/>
      <c r="B100" s="113"/>
      <c r="C100" s="51">
        <v>97</v>
      </c>
      <c r="D100" s="52" t="s">
        <v>318</v>
      </c>
      <c r="E100" s="51" t="s">
        <v>196</v>
      </c>
      <c r="F100" s="51" t="s">
        <v>583</v>
      </c>
      <c r="G100" s="53" t="s">
        <v>348</v>
      </c>
      <c r="H100" s="51" t="s">
        <v>34</v>
      </c>
      <c r="I100" s="54" t="s">
        <v>27</v>
      </c>
      <c r="J100" s="89">
        <v>0.71</v>
      </c>
      <c r="K100" s="35">
        <v>23</v>
      </c>
      <c r="L100" s="24">
        <f t="shared" si="2"/>
        <v>0</v>
      </c>
      <c r="M100" s="25" t="str">
        <f t="shared" si="3"/>
        <v>OK</v>
      </c>
      <c r="N100" s="74"/>
      <c r="O100" s="74"/>
      <c r="P100" s="74">
        <v>23</v>
      </c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5"/>
      <c r="AI100" s="75"/>
      <c r="AJ100" s="75"/>
      <c r="AK100" s="75"/>
    </row>
    <row r="101" spans="1:37" ht="39.950000000000003" customHeight="1" x14ac:dyDescent="0.25">
      <c r="A101" s="124"/>
      <c r="B101" s="113"/>
      <c r="C101" s="51">
        <v>98</v>
      </c>
      <c r="D101" s="52" t="s">
        <v>318</v>
      </c>
      <c r="E101" s="51" t="s">
        <v>186</v>
      </c>
      <c r="F101" s="51" t="s">
        <v>584</v>
      </c>
      <c r="G101" s="55" t="s">
        <v>187</v>
      </c>
      <c r="H101" s="51" t="s">
        <v>34</v>
      </c>
      <c r="I101" s="54" t="s">
        <v>27</v>
      </c>
      <c r="J101" s="89">
        <v>5.9</v>
      </c>
      <c r="K101" s="35">
        <v>50</v>
      </c>
      <c r="L101" s="24">
        <f t="shared" si="2"/>
        <v>0</v>
      </c>
      <c r="M101" s="25" t="str">
        <f t="shared" si="3"/>
        <v>OK</v>
      </c>
      <c r="N101" s="74"/>
      <c r="O101" s="74"/>
      <c r="P101" s="74">
        <v>50</v>
      </c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5"/>
      <c r="AI101" s="75"/>
      <c r="AJ101" s="75"/>
      <c r="AK101" s="75"/>
    </row>
    <row r="102" spans="1:37" ht="39.950000000000003" customHeight="1" x14ac:dyDescent="0.25">
      <c r="A102" s="124"/>
      <c r="B102" s="113"/>
      <c r="C102" s="51">
        <v>99</v>
      </c>
      <c r="D102" s="52" t="s">
        <v>318</v>
      </c>
      <c r="E102" s="51" t="s">
        <v>190</v>
      </c>
      <c r="F102" s="51" t="s">
        <v>584</v>
      </c>
      <c r="G102" s="53" t="s">
        <v>191</v>
      </c>
      <c r="H102" s="51" t="s">
        <v>25</v>
      </c>
      <c r="I102" s="54" t="s">
        <v>27</v>
      </c>
      <c r="J102" s="89">
        <v>3.2</v>
      </c>
      <c r="K102" s="35">
        <v>50</v>
      </c>
      <c r="L102" s="24">
        <f t="shared" si="2"/>
        <v>50</v>
      </c>
      <c r="M102" s="25" t="str">
        <f t="shared" si="3"/>
        <v>OK</v>
      </c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5"/>
      <c r="AI102" s="75"/>
      <c r="AJ102" s="75"/>
      <c r="AK102" s="75"/>
    </row>
    <row r="103" spans="1:37" ht="39.950000000000003" customHeight="1" x14ac:dyDescent="0.25">
      <c r="A103" s="124"/>
      <c r="B103" s="113"/>
      <c r="C103" s="51">
        <v>100</v>
      </c>
      <c r="D103" s="52" t="s">
        <v>318</v>
      </c>
      <c r="E103" s="51" t="s">
        <v>188</v>
      </c>
      <c r="F103" s="51" t="s">
        <v>583</v>
      </c>
      <c r="G103" s="55" t="s">
        <v>189</v>
      </c>
      <c r="H103" s="51" t="s">
        <v>34</v>
      </c>
      <c r="I103" s="54" t="s">
        <v>27</v>
      </c>
      <c r="J103" s="89">
        <v>0.95</v>
      </c>
      <c r="K103" s="40">
        <v>40</v>
      </c>
      <c r="L103" s="24">
        <f t="shared" si="2"/>
        <v>40</v>
      </c>
      <c r="M103" s="25" t="str">
        <f t="shared" si="3"/>
        <v>OK</v>
      </c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5"/>
      <c r="AI103" s="75"/>
      <c r="AJ103" s="75"/>
      <c r="AK103" s="75"/>
    </row>
    <row r="104" spans="1:37" ht="39.950000000000003" customHeight="1" x14ac:dyDescent="0.25">
      <c r="A104" s="124"/>
      <c r="B104" s="113"/>
      <c r="C104" s="51">
        <v>101</v>
      </c>
      <c r="D104" s="52" t="s">
        <v>318</v>
      </c>
      <c r="E104" s="51" t="s">
        <v>201</v>
      </c>
      <c r="F104" s="51" t="s">
        <v>585</v>
      </c>
      <c r="G104" s="53" t="s">
        <v>504</v>
      </c>
      <c r="H104" s="51" t="s">
        <v>34</v>
      </c>
      <c r="I104" s="54" t="s">
        <v>27</v>
      </c>
      <c r="J104" s="89">
        <v>52.65</v>
      </c>
      <c r="K104" s="40"/>
      <c r="L104" s="24">
        <f t="shared" si="2"/>
        <v>0</v>
      </c>
      <c r="M104" s="25" t="str">
        <f t="shared" si="3"/>
        <v>OK</v>
      </c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5"/>
      <c r="AI104" s="75"/>
      <c r="AJ104" s="75"/>
      <c r="AK104" s="75"/>
    </row>
    <row r="105" spans="1:37" ht="39.950000000000003" customHeight="1" x14ac:dyDescent="0.25">
      <c r="A105" s="124"/>
      <c r="B105" s="113"/>
      <c r="C105" s="51">
        <v>102</v>
      </c>
      <c r="D105" s="52" t="s">
        <v>318</v>
      </c>
      <c r="E105" s="51" t="s">
        <v>350</v>
      </c>
      <c r="F105" s="51" t="s">
        <v>583</v>
      </c>
      <c r="G105" s="53" t="s">
        <v>351</v>
      </c>
      <c r="H105" s="51" t="s">
        <v>34</v>
      </c>
      <c r="I105" s="54" t="s">
        <v>27</v>
      </c>
      <c r="J105" s="89">
        <v>0.7</v>
      </c>
      <c r="K105" s="40">
        <v>20</v>
      </c>
      <c r="L105" s="24">
        <f t="shared" si="2"/>
        <v>0</v>
      </c>
      <c r="M105" s="25" t="str">
        <f t="shared" si="3"/>
        <v>OK</v>
      </c>
      <c r="N105" s="74"/>
      <c r="O105" s="74"/>
      <c r="P105" s="74">
        <v>20</v>
      </c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5"/>
      <c r="AI105" s="75"/>
      <c r="AJ105" s="75"/>
      <c r="AK105" s="75"/>
    </row>
    <row r="106" spans="1:37" ht="39.950000000000003" customHeight="1" x14ac:dyDescent="0.25">
      <c r="A106" s="124"/>
      <c r="B106" s="113"/>
      <c r="C106" s="51">
        <v>103</v>
      </c>
      <c r="D106" s="52" t="s">
        <v>318</v>
      </c>
      <c r="E106" s="51" t="s">
        <v>197</v>
      </c>
      <c r="F106" s="51" t="s">
        <v>583</v>
      </c>
      <c r="G106" s="53" t="s">
        <v>349</v>
      </c>
      <c r="H106" s="51" t="s">
        <v>34</v>
      </c>
      <c r="I106" s="54" t="s">
        <v>27</v>
      </c>
      <c r="J106" s="89">
        <v>0.71</v>
      </c>
      <c r="K106" s="40">
        <v>10</v>
      </c>
      <c r="L106" s="24">
        <f t="shared" si="2"/>
        <v>0</v>
      </c>
      <c r="M106" s="25" t="str">
        <f t="shared" si="3"/>
        <v>OK</v>
      </c>
      <c r="N106" s="74"/>
      <c r="O106" s="74"/>
      <c r="P106" s="74">
        <v>10</v>
      </c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5"/>
      <c r="AI106" s="75"/>
      <c r="AJ106" s="75"/>
      <c r="AK106" s="75"/>
    </row>
    <row r="107" spans="1:37" ht="39.950000000000003" customHeight="1" x14ac:dyDescent="0.25">
      <c r="A107" s="124"/>
      <c r="B107" s="113"/>
      <c r="C107" s="51">
        <v>104</v>
      </c>
      <c r="D107" s="52" t="s">
        <v>318</v>
      </c>
      <c r="E107" s="51" t="s">
        <v>505</v>
      </c>
      <c r="F107" s="51" t="s">
        <v>502</v>
      </c>
      <c r="G107" s="53" t="s">
        <v>198</v>
      </c>
      <c r="H107" s="51" t="s">
        <v>34</v>
      </c>
      <c r="I107" s="54" t="s">
        <v>27</v>
      </c>
      <c r="J107" s="89">
        <v>12.85</v>
      </c>
      <c r="K107" s="40">
        <v>10</v>
      </c>
      <c r="L107" s="24">
        <f t="shared" si="2"/>
        <v>0</v>
      </c>
      <c r="M107" s="25" t="str">
        <f t="shared" si="3"/>
        <v>OK</v>
      </c>
      <c r="N107" s="74"/>
      <c r="O107" s="74"/>
      <c r="P107" s="74">
        <v>10</v>
      </c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5"/>
      <c r="AI107" s="75"/>
      <c r="AJ107" s="75"/>
      <c r="AK107" s="75"/>
    </row>
    <row r="108" spans="1:37" ht="39.950000000000003" customHeight="1" x14ac:dyDescent="0.25">
      <c r="A108" s="125"/>
      <c r="B108" s="114"/>
      <c r="C108" s="51">
        <v>105</v>
      </c>
      <c r="D108" s="52" t="s">
        <v>318</v>
      </c>
      <c r="E108" s="51" t="s">
        <v>199</v>
      </c>
      <c r="F108" s="51" t="s">
        <v>584</v>
      </c>
      <c r="G108" s="53" t="s">
        <v>200</v>
      </c>
      <c r="H108" s="51" t="s">
        <v>25</v>
      </c>
      <c r="I108" s="54" t="s">
        <v>27</v>
      </c>
      <c r="J108" s="89">
        <v>7.78</v>
      </c>
      <c r="K108" s="40">
        <v>15</v>
      </c>
      <c r="L108" s="24">
        <f t="shared" si="2"/>
        <v>0</v>
      </c>
      <c r="M108" s="25" t="str">
        <f t="shared" si="3"/>
        <v>OK</v>
      </c>
      <c r="N108" s="74"/>
      <c r="O108" s="74"/>
      <c r="P108" s="74">
        <v>15</v>
      </c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5"/>
      <c r="AI108" s="75"/>
      <c r="AJ108" s="75"/>
      <c r="AK108" s="75"/>
    </row>
    <row r="109" spans="1:37" ht="39.950000000000003" customHeight="1" x14ac:dyDescent="0.25">
      <c r="A109" s="126">
        <v>11</v>
      </c>
      <c r="B109" s="120" t="s">
        <v>410</v>
      </c>
      <c r="C109" s="47">
        <v>106</v>
      </c>
      <c r="D109" s="48" t="s">
        <v>318</v>
      </c>
      <c r="E109" s="47" t="s">
        <v>216</v>
      </c>
      <c r="F109" s="47" t="s">
        <v>507</v>
      </c>
      <c r="G109" s="49" t="s">
        <v>217</v>
      </c>
      <c r="H109" s="47" t="s">
        <v>25</v>
      </c>
      <c r="I109" s="50" t="s">
        <v>27</v>
      </c>
      <c r="J109" s="88">
        <v>46.76</v>
      </c>
      <c r="K109" s="35"/>
      <c r="L109" s="24">
        <f t="shared" si="2"/>
        <v>0</v>
      </c>
      <c r="M109" s="25" t="str">
        <f t="shared" si="3"/>
        <v>OK</v>
      </c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5"/>
      <c r="AI109" s="75"/>
      <c r="AJ109" s="75"/>
      <c r="AK109" s="75"/>
    </row>
    <row r="110" spans="1:37" ht="39.950000000000003" customHeight="1" x14ac:dyDescent="0.25">
      <c r="A110" s="127"/>
      <c r="B110" s="121"/>
      <c r="C110" s="47">
        <v>107</v>
      </c>
      <c r="D110" s="48" t="s">
        <v>318</v>
      </c>
      <c r="E110" s="47" t="s">
        <v>212</v>
      </c>
      <c r="F110" s="47" t="s">
        <v>455</v>
      </c>
      <c r="G110" s="56" t="s">
        <v>358</v>
      </c>
      <c r="H110" s="47" t="s">
        <v>25</v>
      </c>
      <c r="I110" s="50" t="s">
        <v>27</v>
      </c>
      <c r="J110" s="88">
        <v>33.42</v>
      </c>
      <c r="K110" s="35">
        <v>20</v>
      </c>
      <c r="L110" s="24">
        <f t="shared" si="2"/>
        <v>20</v>
      </c>
      <c r="M110" s="25" t="str">
        <f t="shared" si="3"/>
        <v>OK</v>
      </c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5"/>
      <c r="AI110" s="75"/>
      <c r="AJ110" s="75"/>
      <c r="AK110" s="75"/>
    </row>
    <row r="111" spans="1:37" ht="39.950000000000003" customHeight="1" x14ac:dyDescent="0.25">
      <c r="A111" s="128"/>
      <c r="B111" s="122"/>
      <c r="C111" s="47">
        <v>108</v>
      </c>
      <c r="D111" s="48" t="s">
        <v>318</v>
      </c>
      <c r="E111" s="47" t="s">
        <v>215</v>
      </c>
      <c r="F111" s="47" t="s">
        <v>416</v>
      </c>
      <c r="G111" s="56" t="s">
        <v>508</v>
      </c>
      <c r="H111" s="47" t="s">
        <v>25</v>
      </c>
      <c r="I111" s="50" t="s">
        <v>27</v>
      </c>
      <c r="J111" s="88">
        <v>8.2100000000000009</v>
      </c>
      <c r="K111" s="40"/>
      <c r="L111" s="24">
        <f t="shared" si="2"/>
        <v>0</v>
      </c>
      <c r="M111" s="25" t="str">
        <f t="shared" si="3"/>
        <v>OK</v>
      </c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5"/>
      <c r="AI111" s="75"/>
      <c r="AJ111" s="75"/>
      <c r="AK111" s="75"/>
    </row>
    <row r="112" spans="1:37" ht="39.950000000000003" customHeight="1" x14ac:dyDescent="0.25">
      <c r="A112" s="109">
        <v>12</v>
      </c>
      <c r="B112" s="112" t="s">
        <v>410</v>
      </c>
      <c r="C112" s="51">
        <v>109</v>
      </c>
      <c r="D112" s="52" t="s">
        <v>317</v>
      </c>
      <c r="E112" s="51" t="s">
        <v>207</v>
      </c>
      <c r="F112" s="51" t="s">
        <v>478</v>
      </c>
      <c r="G112" s="63" t="s">
        <v>354</v>
      </c>
      <c r="H112" s="51" t="s">
        <v>28</v>
      </c>
      <c r="I112" s="54" t="s">
        <v>27</v>
      </c>
      <c r="J112" s="89">
        <v>1.1000000000000001</v>
      </c>
      <c r="K112" s="40"/>
      <c r="L112" s="24">
        <f t="shared" si="2"/>
        <v>0</v>
      </c>
      <c r="M112" s="25" t="str">
        <f t="shared" si="3"/>
        <v>OK</v>
      </c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5"/>
      <c r="AI112" s="75"/>
      <c r="AJ112" s="75"/>
      <c r="AK112" s="75"/>
    </row>
    <row r="113" spans="1:37" ht="39.950000000000003" customHeight="1" x14ac:dyDescent="0.25">
      <c r="A113" s="110"/>
      <c r="B113" s="113"/>
      <c r="C113" s="51">
        <v>110</v>
      </c>
      <c r="D113" s="52" t="s">
        <v>317</v>
      </c>
      <c r="E113" s="51" t="s">
        <v>209</v>
      </c>
      <c r="F113" s="51" t="s">
        <v>509</v>
      </c>
      <c r="G113" s="63" t="s">
        <v>356</v>
      </c>
      <c r="H113" s="51" t="s">
        <v>28</v>
      </c>
      <c r="I113" s="54" t="s">
        <v>27</v>
      </c>
      <c r="J113" s="89">
        <v>2</v>
      </c>
      <c r="K113" s="35"/>
      <c r="L113" s="24">
        <f t="shared" si="2"/>
        <v>0</v>
      </c>
      <c r="M113" s="25" t="str">
        <f t="shared" si="3"/>
        <v>OK</v>
      </c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5"/>
      <c r="AI113" s="75"/>
      <c r="AJ113" s="75"/>
      <c r="AK113" s="75"/>
    </row>
    <row r="114" spans="1:37" ht="39.950000000000003" customHeight="1" x14ac:dyDescent="0.25">
      <c r="A114" s="110"/>
      <c r="B114" s="113"/>
      <c r="C114" s="51">
        <v>111</v>
      </c>
      <c r="D114" s="52" t="s">
        <v>317</v>
      </c>
      <c r="E114" s="51" t="s">
        <v>208</v>
      </c>
      <c r="F114" s="51" t="s">
        <v>509</v>
      </c>
      <c r="G114" s="63" t="s">
        <v>355</v>
      </c>
      <c r="H114" s="51" t="s">
        <v>28</v>
      </c>
      <c r="I114" s="54" t="s">
        <v>27</v>
      </c>
      <c r="J114" s="89">
        <v>2.5</v>
      </c>
      <c r="K114" s="35"/>
      <c r="L114" s="24">
        <f t="shared" si="2"/>
        <v>0</v>
      </c>
      <c r="M114" s="25" t="str">
        <f t="shared" si="3"/>
        <v>OK</v>
      </c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5"/>
      <c r="AI114" s="75"/>
      <c r="AJ114" s="75"/>
      <c r="AK114" s="75"/>
    </row>
    <row r="115" spans="1:37" ht="39.950000000000003" customHeight="1" x14ac:dyDescent="0.25">
      <c r="A115" s="110"/>
      <c r="B115" s="113"/>
      <c r="C115" s="51">
        <v>112</v>
      </c>
      <c r="D115" s="52" t="s">
        <v>318</v>
      </c>
      <c r="E115" s="51" t="s">
        <v>202</v>
      </c>
      <c r="F115" s="51" t="s">
        <v>445</v>
      </c>
      <c r="G115" s="55" t="s">
        <v>352</v>
      </c>
      <c r="H115" s="51" t="s">
        <v>30</v>
      </c>
      <c r="I115" s="54" t="s">
        <v>27</v>
      </c>
      <c r="J115" s="89">
        <v>0.5</v>
      </c>
      <c r="K115" s="35"/>
      <c r="L115" s="24">
        <f t="shared" si="2"/>
        <v>0</v>
      </c>
      <c r="M115" s="25" t="str">
        <f t="shared" si="3"/>
        <v>OK</v>
      </c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5"/>
      <c r="AI115" s="75"/>
      <c r="AJ115" s="75"/>
      <c r="AK115" s="75"/>
    </row>
    <row r="116" spans="1:37" ht="39.950000000000003" customHeight="1" x14ac:dyDescent="0.25">
      <c r="A116" s="110"/>
      <c r="B116" s="113"/>
      <c r="C116" s="51">
        <v>113</v>
      </c>
      <c r="D116" s="52" t="s">
        <v>318</v>
      </c>
      <c r="E116" s="51" t="s">
        <v>203</v>
      </c>
      <c r="F116" s="51" t="s">
        <v>445</v>
      </c>
      <c r="G116" s="55" t="s">
        <v>353</v>
      </c>
      <c r="H116" s="51" t="s">
        <v>30</v>
      </c>
      <c r="I116" s="54" t="s">
        <v>27</v>
      </c>
      <c r="J116" s="89">
        <v>0.5</v>
      </c>
      <c r="K116" s="35"/>
      <c r="L116" s="24">
        <f t="shared" si="2"/>
        <v>0</v>
      </c>
      <c r="M116" s="25" t="str">
        <f t="shared" si="3"/>
        <v>OK</v>
      </c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5"/>
      <c r="AI116" s="75"/>
      <c r="AJ116" s="75"/>
      <c r="AK116" s="75"/>
    </row>
    <row r="117" spans="1:37" ht="39.950000000000003" customHeight="1" x14ac:dyDescent="0.25">
      <c r="A117" s="110"/>
      <c r="B117" s="113"/>
      <c r="C117" s="51">
        <v>114</v>
      </c>
      <c r="D117" s="52" t="s">
        <v>318</v>
      </c>
      <c r="E117" s="51" t="s">
        <v>222</v>
      </c>
      <c r="F117" s="51" t="s">
        <v>510</v>
      </c>
      <c r="G117" s="55" t="s">
        <v>363</v>
      </c>
      <c r="H117" s="51" t="s">
        <v>28</v>
      </c>
      <c r="I117" s="54" t="s">
        <v>27</v>
      </c>
      <c r="J117" s="89">
        <v>10</v>
      </c>
      <c r="K117" s="35"/>
      <c r="L117" s="24">
        <f t="shared" si="2"/>
        <v>0</v>
      </c>
      <c r="M117" s="25" t="str">
        <f t="shared" si="3"/>
        <v>OK</v>
      </c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5"/>
      <c r="AI117" s="75"/>
      <c r="AJ117" s="75"/>
      <c r="AK117" s="75"/>
    </row>
    <row r="118" spans="1:37" ht="39.950000000000003" customHeight="1" x14ac:dyDescent="0.25">
      <c r="A118" s="110"/>
      <c r="B118" s="113"/>
      <c r="C118" s="51">
        <v>115</v>
      </c>
      <c r="D118" s="52" t="s">
        <v>318</v>
      </c>
      <c r="E118" s="51" t="s">
        <v>221</v>
      </c>
      <c r="F118" s="51" t="s">
        <v>510</v>
      </c>
      <c r="G118" s="55" t="s">
        <v>362</v>
      </c>
      <c r="H118" s="51" t="s">
        <v>37</v>
      </c>
      <c r="I118" s="54" t="s">
        <v>27</v>
      </c>
      <c r="J118" s="89">
        <v>7.2</v>
      </c>
      <c r="K118" s="35">
        <v>30</v>
      </c>
      <c r="L118" s="24">
        <f t="shared" si="2"/>
        <v>30</v>
      </c>
      <c r="M118" s="25" t="str">
        <f t="shared" si="3"/>
        <v>OK</v>
      </c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5"/>
      <c r="AI118" s="75"/>
      <c r="AJ118" s="75"/>
      <c r="AK118" s="75"/>
    </row>
    <row r="119" spans="1:37" ht="39.950000000000003" customHeight="1" x14ac:dyDescent="0.25">
      <c r="A119" s="110"/>
      <c r="B119" s="113"/>
      <c r="C119" s="51">
        <v>116</v>
      </c>
      <c r="D119" s="52" t="s">
        <v>318</v>
      </c>
      <c r="E119" s="51" t="s">
        <v>219</v>
      </c>
      <c r="F119" s="51" t="s">
        <v>412</v>
      </c>
      <c r="G119" s="53" t="s">
        <v>360</v>
      </c>
      <c r="H119" s="51" t="s">
        <v>28</v>
      </c>
      <c r="I119" s="54" t="s">
        <v>27</v>
      </c>
      <c r="J119" s="89">
        <v>10.27</v>
      </c>
      <c r="K119" s="40"/>
      <c r="L119" s="24">
        <f t="shared" si="2"/>
        <v>0</v>
      </c>
      <c r="M119" s="25" t="str">
        <f t="shared" si="3"/>
        <v>OK</v>
      </c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5"/>
      <c r="AI119" s="75"/>
      <c r="AJ119" s="75"/>
      <c r="AK119" s="75"/>
    </row>
    <row r="120" spans="1:37" ht="39.950000000000003" customHeight="1" x14ac:dyDescent="0.25">
      <c r="A120" s="110"/>
      <c r="B120" s="113"/>
      <c r="C120" s="51">
        <v>117</v>
      </c>
      <c r="D120" s="52" t="s">
        <v>318</v>
      </c>
      <c r="E120" s="51" t="s">
        <v>218</v>
      </c>
      <c r="F120" s="51" t="s">
        <v>416</v>
      </c>
      <c r="G120" s="55" t="s">
        <v>359</v>
      </c>
      <c r="H120" s="51" t="s">
        <v>28</v>
      </c>
      <c r="I120" s="54" t="s">
        <v>27</v>
      </c>
      <c r="J120" s="89">
        <v>0.7</v>
      </c>
      <c r="K120" s="35">
        <v>30</v>
      </c>
      <c r="L120" s="24">
        <f t="shared" si="2"/>
        <v>0</v>
      </c>
      <c r="M120" s="25" t="str">
        <f t="shared" si="3"/>
        <v>OK</v>
      </c>
      <c r="N120" s="74">
        <v>30</v>
      </c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5"/>
      <c r="AI120" s="75"/>
      <c r="AJ120" s="75"/>
      <c r="AK120" s="75"/>
    </row>
    <row r="121" spans="1:37" ht="39.950000000000003" customHeight="1" x14ac:dyDescent="0.25">
      <c r="A121" s="110"/>
      <c r="B121" s="113"/>
      <c r="C121" s="51">
        <v>118</v>
      </c>
      <c r="D121" s="52" t="s">
        <v>318</v>
      </c>
      <c r="E121" s="51" t="s">
        <v>220</v>
      </c>
      <c r="F121" s="51" t="s">
        <v>412</v>
      </c>
      <c r="G121" s="53" t="s">
        <v>361</v>
      </c>
      <c r="H121" s="51" t="s">
        <v>28</v>
      </c>
      <c r="I121" s="54" t="s">
        <v>27</v>
      </c>
      <c r="J121" s="89">
        <v>6</v>
      </c>
      <c r="K121" s="35">
        <v>1</v>
      </c>
      <c r="L121" s="24">
        <f t="shared" si="2"/>
        <v>0</v>
      </c>
      <c r="M121" s="25" t="str">
        <f t="shared" si="3"/>
        <v>OK</v>
      </c>
      <c r="N121" s="74">
        <v>1</v>
      </c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5"/>
      <c r="AI121" s="75"/>
      <c r="AJ121" s="75"/>
      <c r="AK121" s="75"/>
    </row>
    <row r="122" spans="1:37" ht="39.950000000000003" customHeight="1" x14ac:dyDescent="0.25">
      <c r="A122" s="110"/>
      <c r="B122" s="113"/>
      <c r="C122" s="51">
        <v>119</v>
      </c>
      <c r="D122" s="52" t="s">
        <v>382</v>
      </c>
      <c r="E122" s="51" t="s">
        <v>301</v>
      </c>
      <c r="F122" s="51" t="s">
        <v>511</v>
      </c>
      <c r="G122" s="79" t="s">
        <v>302</v>
      </c>
      <c r="H122" s="51" t="s">
        <v>25</v>
      </c>
      <c r="I122" s="51" t="s">
        <v>27</v>
      </c>
      <c r="J122" s="89">
        <v>179.7</v>
      </c>
      <c r="K122" s="35"/>
      <c r="L122" s="24">
        <f t="shared" si="2"/>
        <v>0</v>
      </c>
      <c r="M122" s="25" t="str">
        <f t="shared" si="3"/>
        <v>OK</v>
      </c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5"/>
      <c r="AI122" s="75"/>
      <c r="AJ122" s="75"/>
      <c r="AK122" s="75"/>
    </row>
    <row r="123" spans="1:37" ht="39.950000000000003" customHeight="1" x14ac:dyDescent="0.25">
      <c r="A123" s="110"/>
      <c r="B123" s="113"/>
      <c r="C123" s="51">
        <v>120</v>
      </c>
      <c r="D123" s="52" t="s">
        <v>317</v>
      </c>
      <c r="E123" s="51" t="s">
        <v>299</v>
      </c>
      <c r="F123" s="51" t="s">
        <v>416</v>
      </c>
      <c r="G123" s="79" t="s">
        <v>300</v>
      </c>
      <c r="H123" s="51" t="s">
        <v>25</v>
      </c>
      <c r="I123" s="54" t="s">
        <v>27</v>
      </c>
      <c r="J123" s="89">
        <v>0.7</v>
      </c>
      <c r="K123" s="35"/>
      <c r="L123" s="24">
        <f t="shared" si="2"/>
        <v>0</v>
      </c>
      <c r="M123" s="25" t="str">
        <f t="shared" si="3"/>
        <v>OK</v>
      </c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5"/>
      <c r="AI123" s="75"/>
      <c r="AJ123" s="75"/>
      <c r="AK123" s="75"/>
    </row>
    <row r="124" spans="1:37" ht="39.950000000000003" customHeight="1" x14ac:dyDescent="0.25">
      <c r="A124" s="110"/>
      <c r="B124" s="113"/>
      <c r="C124" s="51">
        <v>121</v>
      </c>
      <c r="D124" s="52" t="s">
        <v>318</v>
      </c>
      <c r="E124" s="51" t="s">
        <v>277</v>
      </c>
      <c r="F124" s="51" t="s">
        <v>512</v>
      </c>
      <c r="G124" s="53" t="s">
        <v>278</v>
      </c>
      <c r="H124" s="51" t="s">
        <v>37</v>
      </c>
      <c r="I124" s="80" t="s">
        <v>27</v>
      </c>
      <c r="J124" s="89">
        <v>7</v>
      </c>
      <c r="K124" s="35"/>
      <c r="L124" s="24">
        <f t="shared" si="2"/>
        <v>0</v>
      </c>
      <c r="M124" s="25" t="str">
        <f t="shared" si="3"/>
        <v>OK</v>
      </c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5"/>
      <c r="AI124" s="75"/>
      <c r="AJ124" s="75"/>
      <c r="AK124" s="75"/>
    </row>
    <row r="125" spans="1:37" ht="39.950000000000003" customHeight="1" x14ac:dyDescent="0.25">
      <c r="A125" s="110"/>
      <c r="B125" s="113"/>
      <c r="C125" s="51">
        <v>122</v>
      </c>
      <c r="D125" s="52" t="s">
        <v>317</v>
      </c>
      <c r="E125" s="51" t="s">
        <v>211</v>
      </c>
      <c r="F125" s="51" t="s">
        <v>513</v>
      </c>
      <c r="G125" s="53" t="s">
        <v>514</v>
      </c>
      <c r="H125" s="51" t="s">
        <v>28</v>
      </c>
      <c r="I125" s="54" t="s">
        <v>27</v>
      </c>
      <c r="J125" s="89">
        <v>3.75</v>
      </c>
      <c r="K125" s="35"/>
      <c r="L125" s="24">
        <f t="shared" si="2"/>
        <v>0</v>
      </c>
      <c r="M125" s="25" t="str">
        <f t="shared" si="3"/>
        <v>OK</v>
      </c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5"/>
      <c r="AI125" s="75"/>
      <c r="AJ125" s="75"/>
      <c r="AK125" s="75"/>
    </row>
    <row r="126" spans="1:37" ht="39.950000000000003" customHeight="1" x14ac:dyDescent="0.25">
      <c r="A126" s="110"/>
      <c r="B126" s="113"/>
      <c r="C126" s="51">
        <v>123</v>
      </c>
      <c r="D126" s="52" t="s">
        <v>317</v>
      </c>
      <c r="E126" s="51" t="s">
        <v>210</v>
      </c>
      <c r="F126" s="51" t="s">
        <v>515</v>
      </c>
      <c r="G126" s="53" t="s">
        <v>357</v>
      </c>
      <c r="H126" s="51" t="s">
        <v>28</v>
      </c>
      <c r="I126" s="54" t="s">
        <v>27</v>
      </c>
      <c r="J126" s="89">
        <v>39.15</v>
      </c>
      <c r="K126" s="40"/>
      <c r="L126" s="24">
        <f t="shared" si="2"/>
        <v>0</v>
      </c>
      <c r="M126" s="25" t="str">
        <f t="shared" si="3"/>
        <v>OK</v>
      </c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5"/>
      <c r="AI126" s="75"/>
      <c r="AJ126" s="75"/>
      <c r="AK126" s="75"/>
    </row>
    <row r="127" spans="1:37" ht="39.950000000000003" customHeight="1" x14ac:dyDescent="0.25">
      <c r="A127" s="110"/>
      <c r="B127" s="113"/>
      <c r="C127" s="51">
        <v>124</v>
      </c>
      <c r="D127" s="52" t="s">
        <v>318</v>
      </c>
      <c r="E127" s="51" t="s">
        <v>206</v>
      </c>
      <c r="F127" s="51" t="s">
        <v>515</v>
      </c>
      <c r="G127" s="63" t="s">
        <v>516</v>
      </c>
      <c r="H127" s="51" t="s">
        <v>25</v>
      </c>
      <c r="I127" s="54" t="s">
        <v>27</v>
      </c>
      <c r="J127" s="89">
        <v>0.6</v>
      </c>
      <c r="K127" s="35">
        <v>100</v>
      </c>
      <c r="L127" s="24">
        <f t="shared" si="2"/>
        <v>0</v>
      </c>
      <c r="M127" s="25" t="str">
        <f t="shared" si="3"/>
        <v>OK</v>
      </c>
      <c r="N127" s="74"/>
      <c r="O127" s="74"/>
      <c r="P127" s="74"/>
      <c r="Q127" s="74"/>
      <c r="R127" s="74"/>
      <c r="S127" s="74">
        <v>100</v>
      </c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5"/>
      <c r="AI127" s="75"/>
      <c r="AJ127" s="75"/>
      <c r="AK127" s="75"/>
    </row>
    <row r="128" spans="1:37" ht="39.950000000000003" customHeight="1" x14ac:dyDescent="0.25">
      <c r="A128" s="110"/>
      <c r="B128" s="113"/>
      <c r="C128" s="51">
        <v>125</v>
      </c>
      <c r="D128" s="52" t="s">
        <v>318</v>
      </c>
      <c r="E128" s="51" t="s">
        <v>204</v>
      </c>
      <c r="F128" s="51" t="s">
        <v>455</v>
      </c>
      <c r="G128" s="63" t="s">
        <v>397</v>
      </c>
      <c r="H128" s="51" t="s">
        <v>25</v>
      </c>
      <c r="I128" s="54" t="s">
        <v>27</v>
      </c>
      <c r="J128" s="89">
        <v>5.2</v>
      </c>
      <c r="K128" s="35"/>
      <c r="L128" s="24">
        <f t="shared" si="2"/>
        <v>0</v>
      </c>
      <c r="M128" s="25" t="str">
        <f t="shared" si="3"/>
        <v>OK</v>
      </c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5"/>
      <c r="AI128" s="75"/>
      <c r="AJ128" s="75"/>
      <c r="AK128" s="75"/>
    </row>
    <row r="129" spans="1:37" ht="39.950000000000003" customHeight="1" x14ac:dyDescent="0.25">
      <c r="A129" s="111"/>
      <c r="B129" s="114"/>
      <c r="C129" s="51">
        <v>126</v>
      </c>
      <c r="D129" s="52" t="s">
        <v>318</v>
      </c>
      <c r="E129" s="51" t="s">
        <v>205</v>
      </c>
      <c r="F129" s="51" t="s">
        <v>455</v>
      </c>
      <c r="G129" s="63" t="s">
        <v>398</v>
      </c>
      <c r="H129" s="51" t="s">
        <v>25</v>
      </c>
      <c r="I129" s="54" t="s">
        <v>27</v>
      </c>
      <c r="J129" s="89">
        <v>5.3</v>
      </c>
      <c r="K129" s="35"/>
      <c r="L129" s="24">
        <f t="shared" si="2"/>
        <v>0</v>
      </c>
      <c r="M129" s="25" t="str">
        <f t="shared" si="3"/>
        <v>OK</v>
      </c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5"/>
      <c r="AI129" s="75"/>
      <c r="AJ129" s="75"/>
      <c r="AK129" s="75"/>
    </row>
    <row r="130" spans="1:37" ht="39.950000000000003" customHeight="1" x14ac:dyDescent="0.25">
      <c r="A130" s="81">
        <v>13</v>
      </c>
      <c r="B130" s="82" t="s">
        <v>517</v>
      </c>
      <c r="C130" s="47">
        <v>127</v>
      </c>
      <c r="D130" s="48" t="s">
        <v>316</v>
      </c>
      <c r="E130" s="47" t="s">
        <v>225</v>
      </c>
      <c r="F130" s="47" t="s">
        <v>518</v>
      </c>
      <c r="G130" s="49" t="s">
        <v>366</v>
      </c>
      <c r="H130" s="47" t="s">
        <v>36</v>
      </c>
      <c r="I130" s="50" t="s">
        <v>27</v>
      </c>
      <c r="J130" s="88">
        <v>15.2</v>
      </c>
      <c r="K130" s="35">
        <v>50</v>
      </c>
      <c r="L130" s="24">
        <f t="shared" si="2"/>
        <v>50</v>
      </c>
      <c r="M130" s="25" t="str">
        <f t="shared" si="3"/>
        <v>OK</v>
      </c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5"/>
      <c r="AI130" s="75"/>
      <c r="AJ130" s="75"/>
      <c r="AK130" s="75"/>
    </row>
    <row r="131" spans="1:37" ht="39.950000000000003" customHeight="1" x14ac:dyDescent="0.25">
      <c r="A131" s="83">
        <v>14</v>
      </c>
      <c r="B131" s="84" t="s">
        <v>519</v>
      </c>
      <c r="C131" s="51">
        <v>128</v>
      </c>
      <c r="D131" s="52" t="s">
        <v>367</v>
      </c>
      <c r="E131" s="51" t="s">
        <v>226</v>
      </c>
      <c r="F131" s="51" t="s">
        <v>520</v>
      </c>
      <c r="G131" s="53" t="s">
        <v>368</v>
      </c>
      <c r="H131" s="51" t="s">
        <v>36</v>
      </c>
      <c r="I131" s="54" t="s">
        <v>27</v>
      </c>
      <c r="J131" s="89">
        <v>12.01</v>
      </c>
      <c r="K131" s="35">
        <v>450</v>
      </c>
      <c r="L131" s="24">
        <f t="shared" si="2"/>
        <v>150</v>
      </c>
      <c r="M131" s="25" t="str">
        <f t="shared" si="3"/>
        <v>OK</v>
      </c>
      <c r="N131" s="74"/>
      <c r="O131" s="74"/>
      <c r="P131" s="74"/>
      <c r="Q131" s="74">
        <v>300</v>
      </c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5"/>
      <c r="AI131" s="75"/>
      <c r="AJ131" s="75"/>
      <c r="AK131" s="75"/>
    </row>
    <row r="132" spans="1:37" ht="39.950000000000003" customHeight="1" x14ac:dyDescent="0.25">
      <c r="A132" s="81">
        <v>15</v>
      </c>
      <c r="B132" s="82" t="s">
        <v>521</v>
      </c>
      <c r="C132" s="47">
        <v>129</v>
      </c>
      <c r="D132" s="48" t="s">
        <v>316</v>
      </c>
      <c r="E132" s="47" t="s">
        <v>227</v>
      </c>
      <c r="F132" s="47" t="s">
        <v>411</v>
      </c>
      <c r="G132" s="64" t="s">
        <v>369</v>
      </c>
      <c r="H132" s="47" t="s">
        <v>37</v>
      </c>
      <c r="I132" s="50" t="s">
        <v>27</v>
      </c>
      <c r="J132" s="88">
        <v>22.12</v>
      </c>
      <c r="K132" s="35"/>
      <c r="L132" s="24">
        <f t="shared" si="2"/>
        <v>0</v>
      </c>
      <c r="M132" s="25" t="str">
        <f t="shared" si="3"/>
        <v>OK</v>
      </c>
      <c r="N132" s="106"/>
      <c r="O132" s="106"/>
      <c r="P132" s="106"/>
      <c r="Q132" s="106"/>
      <c r="R132" s="106"/>
      <c r="S132" s="106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5"/>
      <c r="AI132" s="75"/>
      <c r="AJ132" s="75"/>
      <c r="AK132" s="75"/>
    </row>
    <row r="133" spans="1:37" ht="39.950000000000003" customHeight="1" x14ac:dyDescent="0.25">
      <c r="A133" s="109">
        <v>16</v>
      </c>
      <c r="B133" s="112" t="s">
        <v>410</v>
      </c>
      <c r="C133" s="51">
        <v>130</v>
      </c>
      <c r="D133" s="52" t="s">
        <v>316</v>
      </c>
      <c r="E133" s="51" t="s">
        <v>176</v>
      </c>
      <c r="F133" s="51" t="s">
        <v>520</v>
      </c>
      <c r="G133" s="53" t="s">
        <v>177</v>
      </c>
      <c r="H133" s="51" t="s">
        <v>37</v>
      </c>
      <c r="I133" s="54" t="s">
        <v>27</v>
      </c>
      <c r="J133" s="89">
        <v>9.0500000000000007</v>
      </c>
      <c r="K133" s="35"/>
      <c r="L133" s="24">
        <f t="shared" ref="L133:L196" si="4">K133-(SUM(N133:AG133))</f>
        <v>0</v>
      </c>
      <c r="M133" s="25" t="str">
        <f t="shared" ref="M133:M196" si="5">IF(L133&lt;0,"ATENÇÃO","OK")</f>
        <v>OK</v>
      </c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5"/>
      <c r="AI133" s="75"/>
      <c r="AJ133" s="75"/>
      <c r="AK133" s="75"/>
    </row>
    <row r="134" spans="1:37" ht="39.950000000000003" customHeight="1" x14ac:dyDescent="0.25">
      <c r="A134" s="110"/>
      <c r="B134" s="113"/>
      <c r="C134" s="51">
        <v>131</v>
      </c>
      <c r="D134" s="52" t="s">
        <v>316</v>
      </c>
      <c r="E134" s="51" t="s">
        <v>178</v>
      </c>
      <c r="F134" s="51" t="s">
        <v>520</v>
      </c>
      <c r="G134" s="53" t="s">
        <v>179</v>
      </c>
      <c r="H134" s="51" t="s">
        <v>37</v>
      </c>
      <c r="I134" s="54" t="s">
        <v>27</v>
      </c>
      <c r="J134" s="89">
        <v>9.0500000000000007</v>
      </c>
      <c r="K134" s="35"/>
      <c r="L134" s="24">
        <f t="shared" si="4"/>
        <v>0</v>
      </c>
      <c r="M134" s="25" t="str">
        <f t="shared" si="5"/>
        <v>OK</v>
      </c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5"/>
      <c r="AI134" s="75"/>
      <c r="AJ134" s="75"/>
      <c r="AK134" s="75"/>
    </row>
    <row r="135" spans="1:37" ht="39.950000000000003" customHeight="1" x14ac:dyDescent="0.25">
      <c r="A135" s="110"/>
      <c r="B135" s="113"/>
      <c r="C135" s="51">
        <v>132</v>
      </c>
      <c r="D135" s="52" t="s">
        <v>316</v>
      </c>
      <c r="E135" s="51" t="s">
        <v>180</v>
      </c>
      <c r="F135" s="51" t="s">
        <v>520</v>
      </c>
      <c r="G135" s="53" t="s">
        <v>181</v>
      </c>
      <c r="H135" s="51" t="s">
        <v>37</v>
      </c>
      <c r="I135" s="54" t="s">
        <v>27</v>
      </c>
      <c r="J135" s="89">
        <v>9.0500000000000007</v>
      </c>
      <c r="K135" s="35"/>
      <c r="L135" s="24">
        <f t="shared" si="4"/>
        <v>0</v>
      </c>
      <c r="M135" s="25" t="str">
        <f t="shared" si="5"/>
        <v>OK</v>
      </c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5"/>
      <c r="AI135" s="75"/>
      <c r="AJ135" s="75"/>
      <c r="AK135" s="75"/>
    </row>
    <row r="136" spans="1:37" ht="39.950000000000003" customHeight="1" x14ac:dyDescent="0.25">
      <c r="A136" s="110"/>
      <c r="B136" s="113"/>
      <c r="C136" s="51">
        <v>133</v>
      </c>
      <c r="D136" s="52" t="s">
        <v>316</v>
      </c>
      <c r="E136" s="51" t="s">
        <v>182</v>
      </c>
      <c r="F136" s="51" t="s">
        <v>520</v>
      </c>
      <c r="G136" s="53" t="s">
        <v>183</v>
      </c>
      <c r="H136" s="51" t="s">
        <v>37</v>
      </c>
      <c r="I136" s="54" t="s">
        <v>27</v>
      </c>
      <c r="J136" s="89">
        <v>9.0500000000000007</v>
      </c>
      <c r="K136" s="35"/>
      <c r="L136" s="24">
        <f t="shared" si="4"/>
        <v>0</v>
      </c>
      <c r="M136" s="25" t="str">
        <f t="shared" si="5"/>
        <v>OK</v>
      </c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5"/>
      <c r="AI136" s="75"/>
      <c r="AJ136" s="75"/>
      <c r="AK136" s="75"/>
    </row>
    <row r="137" spans="1:37" ht="39.950000000000003" customHeight="1" x14ac:dyDescent="0.25">
      <c r="A137" s="110"/>
      <c r="B137" s="113"/>
      <c r="C137" s="51">
        <v>134</v>
      </c>
      <c r="D137" s="52" t="s">
        <v>316</v>
      </c>
      <c r="E137" s="51" t="s">
        <v>184</v>
      </c>
      <c r="F137" s="51" t="s">
        <v>458</v>
      </c>
      <c r="G137" s="53" t="s">
        <v>185</v>
      </c>
      <c r="H137" s="51" t="s">
        <v>34</v>
      </c>
      <c r="I137" s="54" t="s">
        <v>27</v>
      </c>
      <c r="J137" s="89">
        <v>20.39</v>
      </c>
      <c r="K137" s="35">
        <v>40</v>
      </c>
      <c r="L137" s="24">
        <f t="shared" si="4"/>
        <v>40</v>
      </c>
      <c r="M137" s="25" t="str">
        <f t="shared" si="5"/>
        <v>OK</v>
      </c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5"/>
      <c r="AI137" s="75"/>
      <c r="AJ137" s="75"/>
      <c r="AK137" s="75"/>
    </row>
    <row r="138" spans="1:37" ht="39.950000000000003" customHeight="1" x14ac:dyDescent="0.25">
      <c r="A138" s="110"/>
      <c r="B138" s="113"/>
      <c r="C138" s="51">
        <v>135</v>
      </c>
      <c r="D138" s="52" t="s">
        <v>375</v>
      </c>
      <c r="E138" s="51" t="s">
        <v>228</v>
      </c>
      <c r="F138" s="51" t="s">
        <v>522</v>
      </c>
      <c r="G138" s="53" t="s">
        <v>229</v>
      </c>
      <c r="H138" s="51" t="s">
        <v>230</v>
      </c>
      <c r="I138" s="54" t="s">
        <v>138</v>
      </c>
      <c r="J138" s="89">
        <v>93.05</v>
      </c>
      <c r="K138" s="35">
        <v>1</v>
      </c>
      <c r="L138" s="24">
        <f t="shared" si="4"/>
        <v>0</v>
      </c>
      <c r="M138" s="25" t="str">
        <f t="shared" si="5"/>
        <v>OK</v>
      </c>
      <c r="N138" s="74"/>
      <c r="O138" s="74"/>
      <c r="P138" s="74"/>
      <c r="Q138" s="74"/>
      <c r="R138" s="74"/>
      <c r="S138" s="74">
        <v>1</v>
      </c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5"/>
      <c r="AI138" s="75"/>
      <c r="AJ138" s="75"/>
      <c r="AK138" s="75"/>
    </row>
    <row r="139" spans="1:37" ht="39.950000000000003" customHeight="1" x14ac:dyDescent="0.25">
      <c r="A139" s="110"/>
      <c r="B139" s="113"/>
      <c r="C139" s="51">
        <v>136</v>
      </c>
      <c r="D139" s="52" t="s">
        <v>316</v>
      </c>
      <c r="E139" s="51" t="s">
        <v>523</v>
      </c>
      <c r="F139" s="51" t="s">
        <v>522</v>
      </c>
      <c r="G139" s="53" t="s">
        <v>524</v>
      </c>
      <c r="H139" s="51" t="s">
        <v>230</v>
      </c>
      <c r="I139" s="80" t="s">
        <v>27</v>
      </c>
      <c r="J139" s="89">
        <v>51.33</v>
      </c>
      <c r="K139" s="35"/>
      <c r="L139" s="24">
        <f t="shared" si="4"/>
        <v>0</v>
      </c>
      <c r="M139" s="25" t="str">
        <f t="shared" si="5"/>
        <v>OK</v>
      </c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5"/>
      <c r="AI139" s="75"/>
      <c r="AJ139" s="75"/>
      <c r="AK139" s="75"/>
    </row>
    <row r="140" spans="1:37" ht="39.950000000000003" customHeight="1" x14ac:dyDescent="0.25">
      <c r="A140" s="110"/>
      <c r="B140" s="113"/>
      <c r="C140" s="51">
        <v>137</v>
      </c>
      <c r="D140" s="52" t="s">
        <v>316</v>
      </c>
      <c r="E140" s="51" t="s">
        <v>173</v>
      </c>
      <c r="F140" s="51" t="s">
        <v>525</v>
      </c>
      <c r="G140" s="53" t="s">
        <v>346</v>
      </c>
      <c r="H140" s="51" t="s">
        <v>34</v>
      </c>
      <c r="I140" s="54" t="s">
        <v>27</v>
      </c>
      <c r="J140" s="89">
        <v>32.07</v>
      </c>
      <c r="K140" s="35"/>
      <c r="L140" s="24">
        <f t="shared" si="4"/>
        <v>0</v>
      </c>
      <c r="M140" s="25" t="str">
        <f t="shared" si="5"/>
        <v>OK</v>
      </c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5"/>
      <c r="AI140" s="75"/>
      <c r="AJ140" s="75"/>
      <c r="AK140" s="75"/>
    </row>
    <row r="141" spans="1:37" ht="39.950000000000003" customHeight="1" x14ac:dyDescent="0.25">
      <c r="A141" s="110"/>
      <c r="B141" s="113"/>
      <c r="C141" s="51">
        <v>138</v>
      </c>
      <c r="D141" s="52" t="s">
        <v>316</v>
      </c>
      <c r="E141" s="51" t="s">
        <v>174</v>
      </c>
      <c r="F141" s="51" t="s">
        <v>525</v>
      </c>
      <c r="G141" s="53" t="s">
        <v>347</v>
      </c>
      <c r="H141" s="51" t="s">
        <v>34</v>
      </c>
      <c r="I141" s="54" t="s">
        <v>27</v>
      </c>
      <c r="J141" s="89">
        <v>45.74</v>
      </c>
      <c r="K141" s="35"/>
      <c r="L141" s="24">
        <f t="shared" si="4"/>
        <v>0</v>
      </c>
      <c r="M141" s="25" t="str">
        <f t="shared" si="5"/>
        <v>OK</v>
      </c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5"/>
      <c r="AI141" s="75"/>
      <c r="AJ141" s="75"/>
      <c r="AK141" s="75"/>
    </row>
    <row r="142" spans="1:37" ht="39.950000000000003" customHeight="1" x14ac:dyDescent="0.25">
      <c r="A142" s="110"/>
      <c r="B142" s="113"/>
      <c r="C142" s="51">
        <v>139</v>
      </c>
      <c r="D142" s="52" t="s">
        <v>316</v>
      </c>
      <c r="E142" s="51" t="s">
        <v>175</v>
      </c>
      <c r="F142" s="51" t="s">
        <v>424</v>
      </c>
      <c r="G142" s="53" t="s">
        <v>526</v>
      </c>
      <c r="H142" s="51" t="s">
        <v>25</v>
      </c>
      <c r="I142" s="54" t="s">
        <v>27</v>
      </c>
      <c r="J142" s="89">
        <v>5.64</v>
      </c>
      <c r="K142" s="35"/>
      <c r="L142" s="24">
        <f t="shared" si="4"/>
        <v>0</v>
      </c>
      <c r="M142" s="25" t="str">
        <f t="shared" si="5"/>
        <v>OK</v>
      </c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5"/>
      <c r="AI142" s="75"/>
      <c r="AJ142" s="75"/>
      <c r="AK142" s="75"/>
    </row>
    <row r="143" spans="1:37" ht="39.950000000000003" customHeight="1" x14ac:dyDescent="0.25">
      <c r="A143" s="110"/>
      <c r="B143" s="113"/>
      <c r="C143" s="51">
        <v>140</v>
      </c>
      <c r="D143" s="52" t="s">
        <v>316</v>
      </c>
      <c r="E143" s="51" t="s">
        <v>370</v>
      </c>
      <c r="F143" s="51" t="s">
        <v>527</v>
      </c>
      <c r="G143" s="53" t="s">
        <v>371</v>
      </c>
      <c r="H143" s="51" t="s">
        <v>36</v>
      </c>
      <c r="I143" s="54" t="s">
        <v>27</v>
      </c>
      <c r="J143" s="89">
        <v>37</v>
      </c>
      <c r="K143" s="35">
        <v>2</v>
      </c>
      <c r="L143" s="24">
        <f t="shared" si="4"/>
        <v>0</v>
      </c>
      <c r="M143" s="25" t="str">
        <f t="shared" si="5"/>
        <v>OK</v>
      </c>
      <c r="N143" s="74">
        <v>2</v>
      </c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5"/>
      <c r="AI143" s="75"/>
      <c r="AJ143" s="75"/>
      <c r="AK143" s="75"/>
    </row>
    <row r="144" spans="1:37" ht="39.950000000000003" customHeight="1" x14ac:dyDescent="0.25">
      <c r="A144" s="111"/>
      <c r="B144" s="114"/>
      <c r="C144" s="51">
        <v>141</v>
      </c>
      <c r="D144" s="52" t="s">
        <v>316</v>
      </c>
      <c r="E144" s="51" t="s">
        <v>372</v>
      </c>
      <c r="F144" s="51" t="s">
        <v>528</v>
      </c>
      <c r="G144" s="53" t="s">
        <v>373</v>
      </c>
      <c r="H144" s="51" t="s">
        <v>374</v>
      </c>
      <c r="I144" s="54" t="s">
        <v>27</v>
      </c>
      <c r="J144" s="89">
        <v>53.27</v>
      </c>
      <c r="K144" s="35">
        <v>1</v>
      </c>
      <c r="L144" s="24">
        <f t="shared" si="4"/>
        <v>0</v>
      </c>
      <c r="M144" s="25" t="str">
        <f t="shared" si="5"/>
        <v>OK</v>
      </c>
      <c r="N144" s="74">
        <v>1</v>
      </c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5"/>
      <c r="AI144" s="75"/>
      <c r="AJ144" s="75"/>
      <c r="AK144" s="75"/>
    </row>
    <row r="145" spans="1:37" ht="39.950000000000003" customHeight="1" x14ac:dyDescent="0.25">
      <c r="A145" s="126">
        <v>17</v>
      </c>
      <c r="B145" s="126" t="s">
        <v>529</v>
      </c>
      <c r="C145" s="47">
        <v>142</v>
      </c>
      <c r="D145" s="48" t="s">
        <v>318</v>
      </c>
      <c r="E145" s="47" t="s">
        <v>223</v>
      </c>
      <c r="F145" s="47" t="s">
        <v>530</v>
      </c>
      <c r="G145" s="49" t="s">
        <v>364</v>
      </c>
      <c r="H145" s="47" t="s">
        <v>28</v>
      </c>
      <c r="I145" s="50" t="s">
        <v>27</v>
      </c>
      <c r="J145" s="88">
        <v>14.58</v>
      </c>
      <c r="K145" s="35"/>
      <c r="L145" s="24">
        <f t="shared" si="4"/>
        <v>0</v>
      </c>
      <c r="M145" s="25" t="str">
        <f t="shared" si="5"/>
        <v>OK</v>
      </c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5"/>
      <c r="AI145" s="75"/>
      <c r="AJ145" s="75"/>
      <c r="AK145" s="75"/>
    </row>
    <row r="146" spans="1:37" ht="39.950000000000003" customHeight="1" x14ac:dyDescent="0.25">
      <c r="A146" s="127"/>
      <c r="B146" s="127"/>
      <c r="C146" s="47">
        <v>143</v>
      </c>
      <c r="D146" s="48" t="s">
        <v>318</v>
      </c>
      <c r="E146" s="47" t="s">
        <v>224</v>
      </c>
      <c r="F146" s="47" t="s">
        <v>530</v>
      </c>
      <c r="G146" s="49" t="s">
        <v>365</v>
      </c>
      <c r="H146" s="47" t="s">
        <v>28</v>
      </c>
      <c r="I146" s="50" t="s">
        <v>27</v>
      </c>
      <c r="J146" s="88">
        <v>19.54</v>
      </c>
      <c r="K146" s="35"/>
      <c r="L146" s="24">
        <f t="shared" si="4"/>
        <v>0</v>
      </c>
      <c r="M146" s="25" t="str">
        <f t="shared" si="5"/>
        <v>OK</v>
      </c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5"/>
      <c r="AI146" s="75"/>
      <c r="AJ146" s="75"/>
      <c r="AK146" s="75"/>
    </row>
    <row r="147" spans="1:37" ht="39.950000000000003" customHeight="1" x14ac:dyDescent="0.25">
      <c r="A147" s="127"/>
      <c r="B147" s="127"/>
      <c r="C147" s="47">
        <v>144</v>
      </c>
      <c r="D147" s="48" t="s">
        <v>318</v>
      </c>
      <c r="E147" s="47" t="s">
        <v>249</v>
      </c>
      <c r="F147" s="47" t="s">
        <v>510</v>
      </c>
      <c r="G147" s="49" t="s">
        <v>250</v>
      </c>
      <c r="H147" s="47" t="s">
        <v>25</v>
      </c>
      <c r="I147" s="50" t="s">
        <v>27</v>
      </c>
      <c r="J147" s="88">
        <v>43.06</v>
      </c>
      <c r="K147" s="35"/>
      <c r="L147" s="24">
        <f t="shared" si="4"/>
        <v>0</v>
      </c>
      <c r="M147" s="25" t="str">
        <f t="shared" si="5"/>
        <v>OK</v>
      </c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5"/>
      <c r="AI147" s="75"/>
      <c r="AJ147" s="75"/>
      <c r="AK147" s="75"/>
    </row>
    <row r="148" spans="1:37" ht="39.950000000000003" customHeight="1" x14ac:dyDescent="0.25">
      <c r="A148" s="127"/>
      <c r="B148" s="127"/>
      <c r="C148" s="47">
        <v>145</v>
      </c>
      <c r="D148" s="48" t="s">
        <v>318</v>
      </c>
      <c r="E148" s="47" t="s">
        <v>251</v>
      </c>
      <c r="F148" s="47" t="s">
        <v>457</v>
      </c>
      <c r="G148" s="62" t="s">
        <v>531</v>
      </c>
      <c r="H148" s="47" t="s">
        <v>25</v>
      </c>
      <c r="I148" s="50" t="s">
        <v>27</v>
      </c>
      <c r="J148" s="88">
        <v>7.36</v>
      </c>
      <c r="K148" s="35">
        <v>25</v>
      </c>
      <c r="L148" s="24">
        <f t="shared" si="4"/>
        <v>5</v>
      </c>
      <c r="M148" s="25" t="str">
        <f t="shared" si="5"/>
        <v>OK</v>
      </c>
      <c r="N148" s="74">
        <v>20</v>
      </c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5"/>
      <c r="AI148" s="75"/>
      <c r="AJ148" s="75"/>
      <c r="AK148" s="75"/>
    </row>
    <row r="149" spans="1:37" ht="39.950000000000003" customHeight="1" x14ac:dyDescent="0.25">
      <c r="A149" s="127"/>
      <c r="B149" s="127"/>
      <c r="C149" s="47">
        <v>146</v>
      </c>
      <c r="D149" s="48" t="s">
        <v>318</v>
      </c>
      <c r="E149" s="47" t="s">
        <v>252</v>
      </c>
      <c r="F149" s="47" t="s">
        <v>532</v>
      </c>
      <c r="G149" s="62" t="s">
        <v>253</v>
      </c>
      <c r="H149" s="47" t="s">
        <v>25</v>
      </c>
      <c r="I149" s="50" t="s">
        <v>27</v>
      </c>
      <c r="J149" s="88">
        <v>1</v>
      </c>
      <c r="K149" s="35"/>
      <c r="L149" s="24">
        <f t="shared" si="4"/>
        <v>0</v>
      </c>
      <c r="M149" s="25" t="str">
        <f t="shared" si="5"/>
        <v>OK</v>
      </c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5"/>
      <c r="AI149" s="75"/>
      <c r="AJ149" s="75"/>
      <c r="AK149" s="75"/>
    </row>
    <row r="150" spans="1:37" ht="39.950000000000003" customHeight="1" x14ac:dyDescent="0.25">
      <c r="A150" s="127"/>
      <c r="B150" s="127"/>
      <c r="C150" s="47">
        <v>147</v>
      </c>
      <c r="D150" s="48" t="s">
        <v>316</v>
      </c>
      <c r="E150" s="47" t="s">
        <v>239</v>
      </c>
      <c r="F150" s="47" t="s">
        <v>435</v>
      </c>
      <c r="G150" s="49" t="s">
        <v>240</v>
      </c>
      <c r="H150" s="47" t="s">
        <v>25</v>
      </c>
      <c r="I150" s="50" t="s">
        <v>27</v>
      </c>
      <c r="J150" s="88">
        <v>0.75</v>
      </c>
      <c r="K150" s="35">
        <v>50</v>
      </c>
      <c r="L150" s="24">
        <f t="shared" si="4"/>
        <v>50</v>
      </c>
      <c r="M150" s="25" t="str">
        <f t="shared" si="5"/>
        <v>OK</v>
      </c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5"/>
      <c r="AI150" s="75"/>
      <c r="AJ150" s="75"/>
      <c r="AK150" s="75"/>
    </row>
    <row r="151" spans="1:37" ht="39.950000000000003" customHeight="1" x14ac:dyDescent="0.25">
      <c r="A151" s="127"/>
      <c r="B151" s="127"/>
      <c r="C151" s="47">
        <v>148</v>
      </c>
      <c r="D151" s="48" t="s">
        <v>316</v>
      </c>
      <c r="E151" s="47" t="s">
        <v>241</v>
      </c>
      <c r="F151" s="47" t="s">
        <v>533</v>
      </c>
      <c r="G151" s="57" t="s">
        <v>242</v>
      </c>
      <c r="H151" s="47" t="s">
        <v>25</v>
      </c>
      <c r="I151" s="50" t="s">
        <v>27</v>
      </c>
      <c r="J151" s="88">
        <v>2.16</v>
      </c>
      <c r="K151" s="35"/>
      <c r="L151" s="24">
        <f t="shared" si="4"/>
        <v>0</v>
      </c>
      <c r="M151" s="25" t="str">
        <f t="shared" si="5"/>
        <v>OK</v>
      </c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5"/>
      <c r="AI151" s="75"/>
      <c r="AJ151" s="75"/>
      <c r="AK151" s="75"/>
    </row>
    <row r="152" spans="1:37" ht="39.950000000000003" customHeight="1" x14ac:dyDescent="0.25">
      <c r="A152" s="127"/>
      <c r="B152" s="127"/>
      <c r="C152" s="47">
        <v>149</v>
      </c>
      <c r="D152" s="48" t="s">
        <v>316</v>
      </c>
      <c r="E152" s="47" t="s">
        <v>254</v>
      </c>
      <c r="F152" s="47" t="s">
        <v>435</v>
      </c>
      <c r="G152" s="49" t="s">
        <v>255</v>
      </c>
      <c r="H152" s="47" t="s">
        <v>25</v>
      </c>
      <c r="I152" s="50" t="s">
        <v>27</v>
      </c>
      <c r="J152" s="88">
        <v>2</v>
      </c>
      <c r="K152" s="35"/>
      <c r="L152" s="24">
        <f t="shared" si="4"/>
        <v>0</v>
      </c>
      <c r="M152" s="25" t="str">
        <f t="shared" si="5"/>
        <v>OK</v>
      </c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5"/>
      <c r="AI152" s="75"/>
      <c r="AJ152" s="75"/>
      <c r="AK152" s="75"/>
    </row>
    <row r="153" spans="1:37" ht="39.950000000000003" customHeight="1" x14ac:dyDescent="0.25">
      <c r="A153" s="127"/>
      <c r="B153" s="127"/>
      <c r="C153" s="47">
        <v>150</v>
      </c>
      <c r="D153" s="48" t="s">
        <v>316</v>
      </c>
      <c r="E153" s="47" t="s">
        <v>256</v>
      </c>
      <c r="F153" s="47" t="s">
        <v>435</v>
      </c>
      <c r="G153" s="49" t="s">
        <v>257</v>
      </c>
      <c r="H153" s="47" t="s">
        <v>25</v>
      </c>
      <c r="I153" s="50" t="s">
        <v>27</v>
      </c>
      <c r="J153" s="88">
        <v>2.19</v>
      </c>
      <c r="K153" s="35"/>
      <c r="L153" s="24">
        <f t="shared" si="4"/>
        <v>0</v>
      </c>
      <c r="M153" s="25" t="str">
        <f t="shared" si="5"/>
        <v>OK</v>
      </c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5"/>
      <c r="AI153" s="75"/>
      <c r="AJ153" s="75"/>
      <c r="AK153" s="75"/>
    </row>
    <row r="154" spans="1:37" ht="39.950000000000003" customHeight="1" x14ac:dyDescent="0.25">
      <c r="A154" s="127"/>
      <c r="B154" s="127"/>
      <c r="C154" s="47">
        <v>151</v>
      </c>
      <c r="D154" s="48" t="s">
        <v>316</v>
      </c>
      <c r="E154" s="47" t="s">
        <v>245</v>
      </c>
      <c r="F154" s="47" t="s">
        <v>534</v>
      </c>
      <c r="G154" s="62" t="s">
        <v>246</v>
      </c>
      <c r="H154" s="47" t="s">
        <v>25</v>
      </c>
      <c r="I154" s="50" t="s">
        <v>27</v>
      </c>
      <c r="J154" s="88">
        <v>8.9499999999999993</v>
      </c>
      <c r="K154" s="35"/>
      <c r="L154" s="24">
        <f t="shared" si="4"/>
        <v>0</v>
      </c>
      <c r="M154" s="25" t="str">
        <f t="shared" si="5"/>
        <v>OK</v>
      </c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  <c r="AG154" s="74"/>
      <c r="AH154" s="75"/>
      <c r="AI154" s="75"/>
      <c r="AJ154" s="75"/>
      <c r="AK154" s="75"/>
    </row>
    <row r="155" spans="1:37" ht="39.950000000000003" customHeight="1" x14ac:dyDescent="0.25">
      <c r="A155" s="127"/>
      <c r="B155" s="127"/>
      <c r="C155" s="47">
        <v>152</v>
      </c>
      <c r="D155" s="48" t="s">
        <v>316</v>
      </c>
      <c r="E155" s="47" t="s">
        <v>247</v>
      </c>
      <c r="F155" s="47" t="s">
        <v>534</v>
      </c>
      <c r="G155" s="62" t="s">
        <v>248</v>
      </c>
      <c r="H155" s="47" t="s">
        <v>25</v>
      </c>
      <c r="I155" s="50" t="s">
        <v>27</v>
      </c>
      <c r="J155" s="88">
        <v>9.67</v>
      </c>
      <c r="K155" s="35"/>
      <c r="L155" s="24">
        <f t="shared" si="4"/>
        <v>0</v>
      </c>
      <c r="M155" s="25" t="str">
        <f t="shared" si="5"/>
        <v>OK</v>
      </c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  <c r="AF155" s="74"/>
      <c r="AG155" s="74"/>
      <c r="AH155" s="75"/>
      <c r="AI155" s="75"/>
      <c r="AJ155" s="75"/>
      <c r="AK155" s="75"/>
    </row>
    <row r="156" spans="1:37" ht="39.950000000000003" customHeight="1" x14ac:dyDescent="0.25">
      <c r="A156" s="127"/>
      <c r="B156" s="127"/>
      <c r="C156" s="47">
        <v>153</v>
      </c>
      <c r="D156" s="48" t="s">
        <v>316</v>
      </c>
      <c r="E156" s="47" t="s">
        <v>258</v>
      </c>
      <c r="F156" s="47" t="s">
        <v>435</v>
      </c>
      <c r="G156" s="49" t="s">
        <v>259</v>
      </c>
      <c r="H156" s="47" t="s">
        <v>25</v>
      </c>
      <c r="I156" s="50" t="s">
        <v>27</v>
      </c>
      <c r="J156" s="88">
        <v>27.02</v>
      </c>
      <c r="K156" s="35"/>
      <c r="L156" s="24">
        <f t="shared" si="4"/>
        <v>0</v>
      </c>
      <c r="M156" s="25" t="str">
        <f t="shared" si="5"/>
        <v>OK</v>
      </c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74"/>
      <c r="AH156" s="75"/>
      <c r="AI156" s="75"/>
      <c r="AJ156" s="75"/>
      <c r="AK156" s="75"/>
    </row>
    <row r="157" spans="1:37" ht="39.950000000000003" customHeight="1" x14ac:dyDescent="0.25">
      <c r="A157" s="127"/>
      <c r="B157" s="127"/>
      <c r="C157" s="47">
        <v>154</v>
      </c>
      <c r="D157" s="48" t="s">
        <v>316</v>
      </c>
      <c r="E157" s="47" t="s">
        <v>243</v>
      </c>
      <c r="F157" s="47" t="s">
        <v>510</v>
      </c>
      <c r="G157" s="56" t="s">
        <v>244</v>
      </c>
      <c r="H157" s="47" t="s">
        <v>25</v>
      </c>
      <c r="I157" s="50" t="s">
        <v>27</v>
      </c>
      <c r="J157" s="88">
        <v>2.2400000000000002</v>
      </c>
      <c r="K157" s="41"/>
      <c r="L157" s="24">
        <f t="shared" si="4"/>
        <v>0</v>
      </c>
      <c r="M157" s="25" t="str">
        <f t="shared" si="5"/>
        <v>OK</v>
      </c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5"/>
      <c r="AI157" s="75"/>
      <c r="AJ157" s="75"/>
      <c r="AK157" s="75"/>
    </row>
    <row r="158" spans="1:37" ht="39.950000000000003" customHeight="1" x14ac:dyDescent="0.25">
      <c r="A158" s="128"/>
      <c r="B158" s="128"/>
      <c r="C158" s="47">
        <v>155</v>
      </c>
      <c r="D158" s="48" t="s">
        <v>316</v>
      </c>
      <c r="E158" s="47" t="s">
        <v>535</v>
      </c>
      <c r="F158" s="47" t="s">
        <v>536</v>
      </c>
      <c r="G158" s="49" t="s">
        <v>537</v>
      </c>
      <c r="H158" s="47" t="s">
        <v>490</v>
      </c>
      <c r="I158" s="65" t="s">
        <v>27</v>
      </c>
      <c r="J158" s="92">
        <v>41.8</v>
      </c>
      <c r="K158" s="40"/>
      <c r="L158" s="24">
        <f t="shared" si="4"/>
        <v>0</v>
      </c>
      <c r="M158" s="25" t="str">
        <f t="shared" si="5"/>
        <v>OK</v>
      </c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4"/>
      <c r="AH158" s="75"/>
      <c r="AI158" s="75"/>
      <c r="AJ158" s="75"/>
      <c r="AK158" s="75"/>
    </row>
    <row r="159" spans="1:37" ht="39.950000000000003" customHeight="1" x14ac:dyDescent="0.25">
      <c r="A159" s="109">
        <v>18</v>
      </c>
      <c r="B159" s="109" t="s">
        <v>529</v>
      </c>
      <c r="C159" s="51">
        <v>156</v>
      </c>
      <c r="D159" s="52" t="s">
        <v>318</v>
      </c>
      <c r="E159" s="51" t="s">
        <v>54</v>
      </c>
      <c r="F159" s="51" t="s">
        <v>538</v>
      </c>
      <c r="G159" s="53" t="s">
        <v>319</v>
      </c>
      <c r="H159" s="51" t="s">
        <v>28</v>
      </c>
      <c r="I159" s="54" t="s">
        <v>27</v>
      </c>
      <c r="J159" s="89">
        <v>3.1</v>
      </c>
      <c r="K159" s="35"/>
      <c r="L159" s="24">
        <f t="shared" si="4"/>
        <v>0</v>
      </c>
      <c r="M159" s="25" t="str">
        <f t="shared" si="5"/>
        <v>OK</v>
      </c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5"/>
      <c r="AI159" s="75"/>
      <c r="AJ159" s="75"/>
      <c r="AK159" s="75"/>
    </row>
    <row r="160" spans="1:37" ht="39.950000000000003" customHeight="1" x14ac:dyDescent="0.25">
      <c r="A160" s="110"/>
      <c r="B160" s="110"/>
      <c r="C160" s="51">
        <v>157</v>
      </c>
      <c r="D160" s="52" t="s">
        <v>318</v>
      </c>
      <c r="E160" s="51" t="s">
        <v>213</v>
      </c>
      <c r="F160" s="51" t="s">
        <v>416</v>
      </c>
      <c r="G160" s="63" t="s">
        <v>214</v>
      </c>
      <c r="H160" s="51" t="s">
        <v>25</v>
      </c>
      <c r="I160" s="54" t="s">
        <v>27</v>
      </c>
      <c r="J160" s="89">
        <v>22.63</v>
      </c>
      <c r="K160" s="35">
        <v>20</v>
      </c>
      <c r="L160" s="24">
        <f t="shared" si="4"/>
        <v>20</v>
      </c>
      <c r="M160" s="25" t="str">
        <f t="shared" si="5"/>
        <v>OK</v>
      </c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5"/>
      <c r="AI160" s="75"/>
      <c r="AJ160" s="75"/>
      <c r="AK160" s="75"/>
    </row>
    <row r="161" spans="1:37" ht="39.950000000000003" customHeight="1" x14ac:dyDescent="0.25">
      <c r="A161" s="110"/>
      <c r="B161" s="110"/>
      <c r="C161" s="51">
        <v>158</v>
      </c>
      <c r="D161" s="52" t="s">
        <v>318</v>
      </c>
      <c r="E161" s="51" t="s">
        <v>539</v>
      </c>
      <c r="F161" s="51" t="s">
        <v>416</v>
      </c>
      <c r="G161" s="63" t="s">
        <v>540</v>
      </c>
      <c r="H161" s="51" t="s">
        <v>490</v>
      </c>
      <c r="I161" s="54" t="s">
        <v>27</v>
      </c>
      <c r="J161" s="89">
        <v>37.479999999999997</v>
      </c>
      <c r="K161" s="35"/>
      <c r="L161" s="24">
        <f t="shared" si="4"/>
        <v>0</v>
      </c>
      <c r="M161" s="25" t="str">
        <f t="shared" si="5"/>
        <v>OK</v>
      </c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5"/>
      <c r="AI161" s="75"/>
      <c r="AJ161" s="75"/>
      <c r="AK161" s="75"/>
    </row>
    <row r="162" spans="1:37" ht="39.950000000000003" customHeight="1" x14ac:dyDescent="0.25">
      <c r="A162" s="110"/>
      <c r="B162" s="110"/>
      <c r="C162" s="51">
        <v>159</v>
      </c>
      <c r="D162" s="52" t="s">
        <v>318</v>
      </c>
      <c r="E162" s="51" t="s">
        <v>89</v>
      </c>
      <c r="F162" s="51" t="s">
        <v>412</v>
      </c>
      <c r="G162" s="53" t="s">
        <v>541</v>
      </c>
      <c r="H162" s="51" t="s">
        <v>25</v>
      </c>
      <c r="I162" s="54" t="s">
        <v>27</v>
      </c>
      <c r="J162" s="89">
        <v>2.4300000000000002</v>
      </c>
      <c r="K162" s="35"/>
      <c r="L162" s="24">
        <f t="shared" si="4"/>
        <v>0</v>
      </c>
      <c r="M162" s="25" t="str">
        <f t="shared" si="5"/>
        <v>OK</v>
      </c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  <c r="AH162" s="75"/>
      <c r="AI162" s="75"/>
      <c r="AJ162" s="75"/>
      <c r="AK162" s="75"/>
    </row>
    <row r="163" spans="1:37" ht="39.950000000000003" customHeight="1" x14ac:dyDescent="0.25">
      <c r="A163" s="110"/>
      <c r="B163" s="110"/>
      <c r="C163" s="51">
        <v>160</v>
      </c>
      <c r="D163" s="52" t="s">
        <v>318</v>
      </c>
      <c r="E163" s="51" t="s">
        <v>90</v>
      </c>
      <c r="F163" s="51" t="s">
        <v>412</v>
      </c>
      <c r="G163" s="53" t="s">
        <v>542</v>
      </c>
      <c r="H163" s="51" t="s">
        <v>25</v>
      </c>
      <c r="I163" s="54" t="s">
        <v>27</v>
      </c>
      <c r="J163" s="89">
        <v>2.4300000000000002</v>
      </c>
      <c r="K163" s="35"/>
      <c r="L163" s="24">
        <f t="shared" si="4"/>
        <v>0</v>
      </c>
      <c r="M163" s="25" t="str">
        <f t="shared" si="5"/>
        <v>OK</v>
      </c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5"/>
      <c r="AI163" s="75"/>
      <c r="AJ163" s="75"/>
      <c r="AK163" s="75"/>
    </row>
    <row r="164" spans="1:37" ht="39.950000000000003" customHeight="1" x14ac:dyDescent="0.25">
      <c r="A164" s="110"/>
      <c r="B164" s="110"/>
      <c r="C164" s="51">
        <v>161</v>
      </c>
      <c r="D164" s="52" t="s">
        <v>318</v>
      </c>
      <c r="E164" s="51" t="s">
        <v>91</v>
      </c>
      <c r="F164" s="51" t="s">
        <v>412</v>
      </c>
      <c r="G164" s="53" t="s">
        <v>543</v>
      </c>
      <c r="H164" s="51" t="s">
        <v>25</v>
      </c>
      <c r="I164" s="54" t="s">
        <v>27</v>
      </c>
      <c r="J164" s="89">
        <v>2.4300000000000002</v>
      </c>
      <c r="K164" s="35"/>
      <c r="L164" s="24">
        <f t="shared" si="4"/>
        <v>0</v>
      </c>
      <c r="M164" s="25" t="str">
        <f t="shared" si="5"/>
        <v>OK</v>
      </c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5"/>
      <c r="AI164" s="75"/>
      <c r="AJ164" s="75"/>
      <c r="AK164" s="75"/>
    </row>
    <row r="165" spans="1:37" ht="39.950000000000003" customHeight="1" x14ac:dyDescent="0.25">
      <c r="A165" s="110"/>
      <c r="B165" s="110"/>
      <c r="C165" s="51">
        <v>162</v>
      </c>
      <c r="D165" s="52" t="s">
        <v>318</v>
      </c>
      <c r="E165" s="51" t="s">
        <v>92</v>
      </c>
      <c r="F165" s="51" t="s">
        <v>412</v>
      </c>
      <c r="G165" s="53" t="s">
        <v>544</v>
      </c>
      <c r="H165" s="51" t="s">
        <v>25</v>
      </c>
      <c r="I165" s="54" t="s">
        <v>27</v>
      </c>
      <c r="J165" s="89">
        <v>2.4300000000000002</v>
      </c>
      <c r="K165" s="35"/>
      <c r="L165" s="24">
        <f t="shared" si="4"/>
        <v>0</v>
      </c>
      <c r="M165" s="25" t="str">
        <f t="shared" si="5"/>
        <v>OK</v>
      </c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5"/>
      <c r="AI165" s="75"/>
      <c r="AJ165" s="75"/>
      <c r="AK165" s="75"/>
    </row>
    <row r="166" spans="1:37" ht="39.950000000000003" customHeight="1" x14ac:dyDescent="0.25">
      <c r="A166" s="110"/>
      <c r="B166" s="110"/>
      <c r="C166" s="51">
        <v>163</v>
      </c>
      <c r="D166" s="52" t="s">
        <v>318</v>
      </c>
      <c r="E166" s="51" t="s">
        <v>55</v>
      </c>
      <c r="F166" s="51" t="s">
        <v>545</v>
      </c>
      <c r="G166" s="53" t="s">
        <v>56</v>
      </c>
      <c r="H166" s="51" t="s">
        <v>25</v>
      </c>
      <c r="I166" s="54" t="s">
        <v>27</v>
      </c>
      <c r="J166" s="89">
        <v>6.17</v>
      </c>
      <c r="K166" s="35">
        <v>5</v>
      </c>
      <c r="L166" s="24">
        <f t="shared" si="4"/>
        <v>0</v>
      </c>
      <c r="M166" s="25" t="str">
        <f t="shared" si="5"/>
        <v>OK</v>
      </c>
      <c r="N166" s="74">
        <v>5</v>
      </c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  <c r="AF166" s="74"/>
      <c r="AG166" s="74"/>
      <c r="AH166" s="75"/>
      <c r="AI166" s="75"/>
      <c r="AJ166" s="75"/>
      <c r="AK166" s="75"/>
    </row>
    <row r="167" spans="1:37" ht="39.950000000000003" customHeight="1" x14ac:dyDescent="0.25">
      <c r="A167" s="110"/>
      <c r="B167" s="110"/>
      <c r="C167" s="51">
        <v>164</v>
      </c>
      <c r="D167" s="52" t="s">
        <v>318</v>
      </c>
      <c r="E167" s="51" t="s">
        <v>57</v>
      </c>
      <c r="F167" s="51" t="s">
        <v>418</v>
      </c>
      <c r="G167" s="53" t="s">
        <v>58</v>
      </c>
      <c r="H167" s="51" t="s">
        <v>25</v>
      </c>
      <c r="I167" s="54" t="s">
        <v>27</v>
      </c>
      <c r="J167" s="89">
        <v>7.65</v>
      </c>
      <c r="K167" s="35"/>
      <c r="L167" s="24">
        <f t="shared" si="4"/>
        <v>0</v>
      </c>
      <c r="M167" s="25" t="str">
        <f t="shared" si="5"/>
        <v>OK</v>
      </c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5"/>
      <c r="AI167" s="75"/>
      <c r="AJ167" s="75"/>
      <c r="AK167" s="75"/>
    </row>
    <row r="168" spans="1:37" ht="39.950000000000003" customHeight="1" x14ac:dyDescent="0.25">
      <c r="A168" s="110"/>
      <c r="B168" s="110"/>
      <c r="C168" s="51">
        <v>165</v>
      </c>
      <c r="D168" s="52" t="s">
        <v>318</v>
      </c>
      <c r="E168" s="51" t="s">
        <v>267</v>
      </c>
      <c r="F168" s="51" t="s">
        <v>545</v>
      </c>
      <c r="G168" s="53" t="s">
        <v>377</v>
      </c>
      <c r="H168" s="51" t="s">
        <v>25</v>
      </c>
      <c r="I168" s="54" t="s">
        <v>27</v>
      </c>
      <c r="J168" s="89">
        <v>0.68</v>
      </c>
      <c r="K168" s="35"/>
      <c r="L168" s="24">
        <f t="shared" si="4"/>
        <v>0</v>
      </c>
      <c r="M168" s="25" t="str">
        <f t="shared" si="5"/>
        <v>OK</v>
      </c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  <c r="AC168" s="74"/>
      <c r="AD168" s="74"/>
      <c r="AE168" s="74"/>
      <c r="AF168" s="74"/>
      <c r="AG168" s="74"/>
      <c r="AH168" s="75"/>
      <c r="AI168" s="75"/>
      <c r="AJ168" s="75"/>
      <c r="AK168" s="75"/>
    </row>
    <row r="169" spans="1:37" ht="39.950000000000003" customHeight="1" x14ac:dyDescent="0.25">
      <c r="A169" s="110"/>
      <c r="B169" s="110"/>
      <c r="C169" s="51">
        <v>166</v>
      </c>
      <c r="D169" s="52" t="s">
        <v>318</v>
      </c>
      <c r="E169" s="51" t="s">
        <v>266</v>
      </c>
      <c r="F169" s="51" t="s">
        <v>545</v>
      </c>
      <c r="G169" s="53" t="s">
        <v>376</v>
      </c>
      <c r="H169" s="51" t="s">
        <v>25</v>
      </c>
      <c r="I169" s="54" t="s">
        <v>27</v>
      </c>
      <c r="J169" s="89">
        <v>1.08</v>
      </c>
      <c r="K169" s="35">
        <v>20</v>
      </c>
      <c r="L169" s="24">
        <f t="shared" si="4"/>
        <v>20</v>
      </c>
      <c r="M169" s="25" t="str">
        <f t="shared" si="5"/>
        <v>OK</v>
      </c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  <c r="AC169" s="74"/>
      <c r="AD169" s="74"/>
      <c r="AE169" s="74"/>
      <c r="AF169" s="74"/>
      <c r="AG169" s="74"/>
      <c r="AH169" s="75"/>
      <c r="AI169" s="75"/>
      <c r="AJ169" s="75"/>
      <c r="AK169" s="75"/>
    </row>
    <row r="170" spans="1:37" ht="39.950000000000003" customHeight="1" x14ac:dyDescent="0.25">
      <c r="A170" s="111"/>
      <c r="B170" s="111"/>
      <c r="C170" s="51">
        <v>167</v>
      </c>
      <c r="D170" s="52" t="s">
        <v>318</v>
      </c>
      <c r="E170" s="51" t="s">
        <v>268</v>
      </c>
      <c r="F170" s="51" t="s">
        <v>545</v>
      </c>
      <c r="G170" s="53" t="s">
        <v>378</v>
      </c>
      <c r="H170" s="51" t="s">
        <v>25</v>
      </c>
      <c r="I170" s="54" t="s">
        <v>27</v>
      </c>
      <c r="J170" s="89">
        <v>2.1800000000000002</v>
      </c>
      <c r="K170" s="35"/>
      <c r="L170" s="24">
        <f t="shared" si="4"/>
        <v>0</v>
      </c>
      <c r="M170" s="25" t="str">
        <f t="shared" si="5"/>
        <v>OK</v>
      </c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5"/>
      <c r="AI170" s="75"/>
      <c r="AJ170" s="75"/>
      <c r="AK170" s="75"/>
    </row>
    <row r="171" spans="1:37" ht="39.950000000000003" customHeight="1" x14ac:dyDescent="0.25">
      <c r="A171" s="129">
        <v>19</v>
      </c>
      <c r="B171" s="120" t="s">
        <v>410</v>
      </c>
      <c r="C171" s="47">
        <v>168</v>
      </c>
      <c r="D171" s="48" t="s">
        <v>339</v>
      </c>
      <c r="E171" s="47" t="s">
        <v>139</v>
      </c>
      <c r="F171" s="47" t="s">
        <v>546</v>
      </c>
      <c r="G171" s="67" t="s">
        <v>547</v>
      </c>
      <c r="H171" s="47" t="s">
        <v>140</v>
      </c>
      <c r="I171" s="47" t="s">
        <v>138</v>
      </c>
      <c r="J171" s="92">
        <v>97.07</v>
      </c>
      <c r="K171" s="35"/>
      <c r="L171" s="24">
        <f t="shared" si="4"/>
        <v>0</v>
      </c>
      <c r="M171" s="25" t="str">
        <f t="shared" si="5"/>
        <v>OK</v>
      </c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5"/>
      <c r="AI171" s="75"/>
      <c r="AJ171" s="75"/>
      <c r="AK171" s="75"/>
    </row>
    <row r="172" spans="1:37" ht="39.950000000000003" customHeight="1" x14ac:dyDescent="0.25">
      <c r="A172" s="129"/>
      <c r="B172" s="121"/>
      <c r="C172" s="47">
        <v>169</v>
      </c>
      <c r="D172" s="48" t="s">
        <v>318</v>
      </c>
      <c r="E172" s="47" t="s">
        <v>137</v>
      </c>
      <c r="F172" s="47" t="s">
        <v>457</v>
      </c>
      <c r="G172" s="49" t="s">
        <v>548</v>
      </c>
      <c r="H172" s="47" t="s">
        <v>25</v>
      </c>
      <c r="I172" s="50" t="s">
        <v>27</v>
      </c>
      <c r="J172" s="92">
        <v>0.3</v>
      </c>
      <c r="K172" s="35">
        <v>100</v>
      </c>
      <c r="L172" s="24">
        <f t="shared" si="4"/>
        <v>0</v>
      </c>
      <c r="M172" s="25" t="str">
        <f t="shared" si="5"/>
        <v>OK</v>
      </c>
      <c r="N172" s="74">
        <v>100</v>
      </c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4"/>
      <c r="AH172" s="75"/>
      <c r="AI172" s="75"/>
      <c r="AJ172" s="75"/>
      <c r="AK172" s="75"/>
    </row>
    <row r="173" spans="1:37" ht="39.950000000000003" customHeight="1" x14ac:dyDescent="0.25">
      <c r="A173" s="129"/>
      <c r="B173" s="121"/>
      <c r="C173" s="47">
        <v>170</v>
      </c>
      <c r="D173" s="48" t="s">
        <v>381</v>
      </c>
      <c r="E173" s="47" t="s">
        <v>305</v>
      </c>
      <c r="F173" s="47" t="s">
        <v>549</v>
      </c>
      <c r="G173" s="49" t="s">
        <v>550</v>
      </c>
      <c r="H173" s="47" t="s">
        <v>25</v>
      </c>
      <c r="I173" s="50" t="s">
        <v>61</v>
      </c>
      <c r="J173" s="88">
        <v>8.39</v>
      </c>
      <c r="K173" s="35"/>
      <c r="L173" s="24">
        <f t="shared" si="4"/>
        <v>0</v>
      </c>
      <c r="M173" s="25" t="str">
        <f t="shared" si="5"/>
        <v>OK</v>
      </c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5"/>
      <c r="AI173" s="75"/>
      <c r="AJ173" s="75"/>
      <c r="AK173" s="75"/>
    </row>
    <row r="174" spans="1:37" ht="39.950000000000003" customHeight="1" x14ac:dyDescent="0.25">
      <c r="A174" s="129"/>
      <c r="B174" s="121"/>
      <c r="C174" s="47">
        <v>171</v>
      </c>
      <c r="D174" s="48" t="s">
        <v>318</v>
      </c>
      <c r="E174" s="47" t="s">
        <v>194</v>
      </c>
      <c r="F174" s="47" t="s">
        <v>416</v>
      </c>
      <c r="G174" s="49" t="s">
        <v>195</v>
      </c>
      <c r="H174" s="47" t="s">
        <v>25</v>
      </c>
      <c r="I174" s="50" t="s">
        <v>27</v>
      </c>
      <c r="J174" s="88">
        <v>6.88</v>
      </c>
      <c r="K174" s="35"/>
      <c r="L174" s="24">
        <f t="shared" si="4"/>
        <v>0</v>
      </c>
      <c r="M174" s="25" t="str">
        <f t="shared" si="5"/>
        <v>OK</v>
      </c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74"/>
      <c r="AH174" s="75"/>
      <c r="AI174" s="75"/>
      <c r="AJ174" s="75"/>
      <c r="AK174" s="75"/>
    </row>
    <row r="175" spans="1:37" ht="39.950000000000003" customHeight="1" x14ac:dyDescent="0.25">
      <c r="A175" s="129"/>
      <c r="B175" s="121"/>
      <c r="C175" s="47">
        <v>172</v>
      </c>
      <c r="D175" s="48" t="s">
        <v>318</v>
      </c>
      <c r="E175" s="47" t="s">
        <v>192</v>
      </c>
      <c r="F175" s="47" t="s">
        <v>416</v>
      </c>
      <c r="G175" s="49" t="s">
        <v>193</v>
      </c>
      <c r="H175" s="47" t="s">
        <v>25</v>
      </c>
      <c r="I175" s="50" t="s">
        <v>27</v>
      </c>
      <c r="J175" s="92">
        <v>22.9</v>
      </c>
      <c r="K175" s="35">
        <v>1</v>
      </c>
      <c r="L175" s="24">
        <f t="shared" si="4"/>
        <v>1</v>
      </c>
      <c r="M175" s="25" t="str">
        <f t="shared" si="5"/>
        <v>OK</v>
      </c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5"/>
      <c r="AI175" s="75"/>
      <c r="AJ175" s="75"/>
      <c r="AK175" s="75"/>
    </row>
    <row r="176" spans="1:37" ht="39.950000000000003" customHeight="1" x14ac:dyDescent="0.25">
      <c r="A176" s="129"/>
      <c r="B176" s="121"/>
      <c r="C176" s="47">
        <v>173</v>
      </c>
      <c r="D176" s="48" t="s">
        <v>317</v>
      </c>
      <c r="E176" s="47" t="s">
        <v>269</v>
      </c>
      <c r="F176" s="47" t="s">
        <v>445</v>
      </c>
      <c r="G176" s="49" t="s">
        <v>399</v>
      </c>
      <c r="H176" s="47" t="s">
        <v>25</v>
      </c>
      <c r="I176" s="50" t="s">
        <v>27</v>
      </c>
      <c r="J176" s="92">
        <v>2.06</v>
      </c>
      <c r="K176" s="35"/>
      <c r="L176" s="24">
        <f t="shared" si="4"/>
        <v>0</v>
      </c>
      <c r="M176" s="25" t="str">
        <f t="shared" si="5"/>
        <v>OK</v>
      </c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  <c r="AG176" s="74"/>
      <c r="AH176" s="75"/>
      <c r="AI176" s="75"/>
      <c r="AJ176" s="75"/>
      <c r="AK176" s="75"/>
    </row>
    <row r="177" spans="1:37" ht="39.950000000000003" customHeight="1" x14ac:dyDescent="0.25">
      <c r="A177" s="129"/>
      <c r="B177" s="121"/>
      <c r="C177" s="47">
        <v>174</v>
      </c>
      <c r="D177" s="48" t="s">
        <v>318</v>
      </c>
      <c r="E177" s="85" t="s">
        <v>270</v>
      </c>
      <c r="F177" s="85" t="s">
        <v>412</v>
      </c>
      <c r="G177" s="49" t="s">
        <v>271</v>
      </c>
      <c r="H177" s="47" t="s">
        <v>25</v>
      </c>
      <c r="I177" s="50" t="s">
        <v>27</v>
      </c>
      <c r="J177" s="88">
        <v>5.9</v>
      </c>
      <c r="K177" s="35">
        <v>20</v>
      </c>
      <c r="L177" s="24">
        <f t="shared" si="4"/>
        <v>0</v>
      </c>
      <c r="M177" s="25" t="str">
        <f t="shared" si="5"/>
        <v>OK</v>
      </c>
      <c r="N177" s="74">
        <v>20</v>
      </c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5"/>
      <c r="AI177" s="75"/>
      <c r="AJ177" s="75"/>
      <c r="AK177" s="75"/>
    </row>
    <row r="178" spans="1:37" ht="39.950000000000003" customHeight="1" x14ac:dyDescent="0.25">
      <c r="A178" s="129"/>
      <c r="B178" s="121"/>
      <c r="C178" s="47">
        <v>175</v>
      </c>
      <c r="D178" s="48" t="s">
        <v>318</v>
      </c>
      <c r="E178" s="85" t="s">
        <v>264</v>
      </c>
      <c r="F178" s="85" t="s">
        <v>414</v>
      </c>
      <c r="G178" s="49" t="s">
        <v>265</v>
      </c>
      <c r="H178" s="47" t="s">
        <v>32</v>
      </c>
      <c r="I178" s="47" t="s">
        <v>27</v>
      </c>
      <c r="J178" s="88">
        <v>3.99</v>
      </c>
      <c r="K178" s="35"/>
      <c r="L178" s="24">
        <f t="shared" si="4"/>
        <v>0</v>
      </c>
      <c r="M178" s="25" t="str">
        <f t="shared" si="5"/>
        <v>OK</v>
      </c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  <c r="AC178" s="74"/>
      <c r="AD178" s="74"/>
      <c r="AE178" s="74"/>
      <c r="AF178" s="74"/>
      <c r="AG178" s="74"/>
      <c r="AH178" s="75"/>
      <c r="AI178" s="75"/>
      <c r="AJ178" s="75"/>
      <c r="AK178" s="75"/>
    </row>
    <row r="179" spans="1:37" ht="39.950000000000003" customHeight="1" x14ac:dyDescent="0.25">
      <c r="A179" s="129"/>
      <c r="B179" s="121"/>
      <c r="C179" s="47">
        <v>176</v>
      </c>
      <c r="D179" s="48" t="s">
        <v>380</v>
      </c>
      <c r="E179" s="85" t="s">
        <v>279</v>
      </c>
      <c r="F179" s="85" t="s">
        <v>478</v>
      </c>
      <c r="G179" s="49" t="s">
        <v>400</v>
      </c>
      <c r="H179" s="47" t="s">
        <v>25</v>
      </c>
      <c r="I179" s="50" t="s">
        <v>280</v>
      </c>
      <c r="J179" s="88">
        <v>0.68</v>
      </c>
      <c r="K179" s="35">
        <v>10</v>
      </c>
      <c r="L179" s="24">
        <f t="shared" si="4"/>
        <v>5</v>
      </c>
      <c r="M179" s="25" t="str">
        <f t="shared" si="5"/>
        <v>OK</v>
      </c>
      <c r="N179" s="74">
        <v>5</v>
      </c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5"/>
      <c r="AI179" s="75"/>
      <c r="AJ179" s="75"/>
      <c r="AK179" s="75"/>
    </row>
    <row r="180" spans="1:37" ht="39.950000000000003" customHeight="1" x14ac:dyDescent="0.25">
      <c r="A180" s="129"/>
      <c r="B180" s="121"/>
      <c r="C180" s="47">
        <v>177</v>
      </c>
      <c r="D180" s="48" t="s">
        <v>380</v>
      </c>
      <c r="E180" s="85" t="s">
        <v>281</v>
      </c>
      <c r="F180" s="85" t="s">
        <v>478</v>
      </c>
      <c r="G180" s="49" t="s">
        <v>401</v>
      </c>
      <c r="H180" s="47" t="s">
        <v>25</v>
      </c>
      <c r="I180" s="50" t="s">
        <v>280</v>
      </c>
      <c r="J180" s="88">
        <v>0.68</v>
      </c>
      <c r="K180" s="40">
        <v>10</v>
      </c>
      <c r="L180" s="24">
        <f t="shared" si="4"/>
        <v>5</v>
      </c>
      <c r="M180" s="25" t="str">
        <f t="shared" si="5"/>
        <v>OK</v>
      </c>
      <c r="N180" s="74">
        <v>5</v>
      </c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  <c r="AH180" s="75"/>
      <c r="AI180" s="75"/>
      <c r="AJ180" s="75"/>
      <c r="AK180" s="75"/>
    </row>
    <row r="181" spans="1:37" ht="39.950000000000003" customHeight="1" x14ac:dyDescent="0.25">
      <c r="A181" s="129"/>
      <c r="B181" s="121"/>
      <c r="C181" s="47">
        <v>178</v>
      </c>
      <c r="D181" s="48" t="s">
        <v>380</v>
      </c>
      <c r="E181" s="85" t="s">
        <v>282</v>
      </c>
      <c r="F181" s="85" t="s">
        <v>478</v>
      </c>
      <c r="G181" s="49" t="s">
        <v>402</v>
      </c>
      <c r="H181" s="47" t="s">
        <v>25</v>
      </c>
      <c r="I181" s="50" t="s">
        <v>280</v>
      </c>
      <c r="J181" s="88">
        <v>0.68</v>
      </c>
      <c r="K181" s="40">
        <v>10</v>
      </c>
      <c r="L181" s="24">
        <f t="shared" si="4"/>
        <v>5</v>
      </c>
      <c r="M181" s="25" t="str">
        <f t="shared" si="5"/>
        <v>OK</v>
      </c>
      <c r="N181" s="74">
        <v>5</v>
      </c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5"/>
      <c r="AI181" s="75"/>
      <c r="AJ181" s="75"/>
      <c r="AK181" s="75"/>
    </row>
    <row r="182" spans="1:37" ht="39.950000000000003" customHeight="1" x14ac:dyDescent="0.25">
      <c r="A182" s="129"/>
      <c r="B182" s="121"/>
      <c r="C182" s="47">
        <v>179</v>
      </c>
      <c r="D182" s="48" t="s">
        <v>380</v>
      </c>
      <c r="E182" s="85" t="s">
        <v>283</v>
      </c>
      <c r="F182" s="85" t="s">
        <v>478</v>
      </c>
      <c r="G182" s="49" t="s">
        <v>403</v>
      </c>
      <c r="H182" s="47" t="s">
        <v>25</v>
      </c>
      <c r="I182" s="50" t="s">
        <v>280</v>
      </c>
      <c r="J182" s="88">
        <v>0.68</v>
      </c>
      <c r="K182" s="35">
        <v>10</v>
      </c>
      <c r="L182" s="24">
        <f t="shared" si="4"/>
        <v>5</v>
      </c>
      <c r="M182" s="25" t="str">
        <f t="shared" si="5"/>
        <v>OK</v>
      </c>
      <c r="N182" s="74">
        <v>5</v>
      </c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5"/>
      <c r="AI182" s="75"/>
      <c r="AJ182" s="75"/>
      <c r="AK182" s="75"/>
    </row>
    <row r="183" spans="1:37" ht="39.950000000000003" customHeight="1" x14ac:dyDescent="0.25">
      <c r="A183" s="129"/>
      <c r="B183" s="121"/>
      <c r="C183" s="47">
        <v>180</v>
      </c>
      <c r="D183" s="48" t="s">
        <v>380</v>
      </c>
      <c r="E183" s="47" t="s">
        <v>284</v>
      </c>
      <c r="F183" s="47" t="s">
        <v>478</v>
      </c>
      <c r="G183" s="49" t="s">
        <v>404</v>
      </c>
      <c r="H183" s="47" t="s">
        <v>25</v>
      </c>
      <c r="I183" s="50" t="s">
        <v>280</v>
      </c>
      <c r="J183" s="88">
        <v>0.68</v>
      </c>
      <c r="K183" s="35">
        <v>10</v>
      </c>
      <c r="L183" s="24">
        <f t="shared" si="4"/>
        <v>5</v>
      </c>
      <c r="M183" s="25" t="str">
        <f t="shared" si="5"/>
        <v>OK</v>
      </c>
      <c r="N183" s="74">
        <v>5</v>
      </c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5"/>
      <c r="AI183" s="75"/>
      <c r="AJ183" s="75"/>
      <c r="AK183" s="75"/>
    </row>
    <row r="184" spans="1:37" ht="39.950000000000003" customHeight="1" x14ac:dyDescent="0.25">
      <c r="A184" s="129"/>
      <c r="B184" s="121"/>
      <c r="C184" s="47">
        <v>181</v>
      </c>
      <c r="D184" s="48" t="s">
        <v>380</v>
      </c>
      <c r="E184" s="47" t="s">
        <v>285</v>
      </c>
      <c r="F184" s="47" t="s">
        <v>478</v>
      </c>
      <c r="G184" s="49" t="s">
        <v>405</v>
      </c>
      <c r="H184" s="47" t="s">
        <v>25</v>
      </c>
      <c r="I184" s="50" t="s">
        <v>280</v>
      </c>
      <c r="J184" s="88">
        <v>0.68</v>
      </c>
      <c r="K184" s="35">
        <v>10</v>
      </c>
      <c r="L184" s="24">
        <f t="shared" si="4"/>
        <v>5</v>
      </c>
      <c r="M184" s="25" t="str">
        <f t="shared" si="5"/>
        <v>OK</v>
      </c>
      <c r="N184" s="74">
        <v>5</v>
      </c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4"/>
      <c r="AG184" s="74"/>
      <c r="AH184" s="75"/>
      <c r="AI184" s="75"/>
      <c r="AJ184" s="75"/>
      <c r="AK184" s="75"/>
    </row>
    <row r="185" spans="1:37" ht="39.950000000000003" customHeight="1" x14ac:dyDescent="0.25">
      <c r="A185" s="129"/>
      <c r="B185" s="121"/>
      <c r="C185" s="47">
        <v>182</v>
      </c>
      <c r="D185" s="48" t="s">
        <v>318</v>
      </c>
      <c r="E185" s="61" t="s">
        <v>260</v>
      </c>
      <c r="F185" s="61" t="s">
        <v>551</v>
      </c>
      <c r="G185" s="49" t="s">
        <v>261</v>
      </c>
      <c r="H185" s="47" t="s">
        <v>32</v>
      </c>
      <c r="I185" s="50" t="s">
        <v>27</v>
      </c>
      <c r="J185" s="88">
        <v>2.13</v>
      </c>
      <c r="K185" s="35">
        <v>5</v>
      </c>
      <c r="L185" s="24">
        <f t="shared" si="4"/>
        <v>5</v>
      </c>
      <c r="M185" s="25" t="str">
        <f t="shared" si="5"/>
        <v>OK</v>
      </c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5"/>
      <c r="AI185" s="75"/>
      <c r="AJ185" s="75"/>
      <c r="AK185" s="75"/>
    </row>
    <row r="186" spans="1:37" ht="39.950000000000003" customHeight="1" x14ac:dyDescent="0.25">
      <c r="A186" s="129"/>
      <c r="B186" s="121"/>
      <c r="C186" s="47">
        <v>183</v>
      </c>
      <c r="D186" s="48" t="s">
        <v>318</v>
      </c>
      <c r="E186" s="61" t="s">
        <v>262</v>
      </c>
      <c r="F186" s="61" t="s">
        <v>551</v>
      </c>
      <c r="G186" s="49" t="s">
        <v>263</v>
      </c>
      <c r="H186" s="47" t="s">
        <v>32</v>
      </c>
      <c r="I186" s="50" t="s">
        <v>27</v>
      </c>
      <c r="J186" s="88">
        <v>2.13</v>
      </c>
      <c r="K186" s="35">
        <v>1</v>
      </c>
      <c r="L186" s="24">
        <f t="shared" si="4"/>
        <v>1</v>
      </c>
      <c r="M186" s="25" t="str">
        <f t="shared" si="5"/>
        <v>OK</v>
      </c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5"/>
      <c r="AI186" s="75"/>
      <c r="AJ186" s="75"/>
      <c r="AK186" s="75"/>
    </row>
    <row r="187" spans="1:37" ht="39.950000000000003" customHeight="1" x14ac:dyDescent="0.25">
      <c r="A187" s="129"/>
      <c r="B187" s="121"/>
      <c r="C187" s="47">
        <v>184</v>
      </c>
      <c r="D187" s="48" t="s">
        <v>380</v>
      </c>
      <c r="E187" s="47" t="s">
        <v>288</v>
      </c>
      <c r="F187" s="47" t="s">
        <v>445</v>
      </c>
      <c r="G187" s="49" t="s">
        <v>289</v>
      </c>
      <c r="H187" s="47" t="s">
        <v>25</v>
      </c>
      <c r="I187" s="50" t="s">
        <v>280</v>
      </c>
      <c r="J187" s="88">
        <v>3.18</v>
      </c>
      <c r="K187" s="35"/>
      <c r="L187" s="24">
        <f t="shared" si="4"/>
        <v>0</v>
      </c>
      <c r="M187" s="25" t="str">
        <f t="shared" si="5"/>
        <v>OK</v>
      </c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5"/>
      <c r="AI187" s="75"/>
      <c r="AJ187" s="75"/>
      <c r="AK187" s="75"/>
    </row>
    <row r="188" spans="1:37" ht="39.950000000000003" customHeight="1" x14ac:dyDescent="0.25">
      <c r="A188" s="129"/>
      <c r="B188" s="121"/>
      <c r="C188" s="47">
        <v>185</v>
      </c>
      <c r="D188" s="48" t="s">
        <v>380</v>
      </c>
      <c r="E188" s="47" t="s">
        <v>286</v>
      </c>
      <c r="F188" s="47" t="s">
        <v>552</v>
      </c>
      <c r="G188" s="49" t="s">
        <v>287</v>
      </c>
      <c r="H188" s="47" t="s">
        <v>25</v>
      </c>
      <c r="I188" s="50" t="s">
        <v>280</v>
      </c>
      <c r="J188" s="88">
        <v>7.29</v>
      </c>
      <c r="K188" s="35"/>
      <c r="L188" s="24">
        <f t="shared" si="4"/>
        <v>0</v>
      </c>
      <c r="M188" s="25" t="str">
        <f t="shared" si="5"/>
        <v>OK</v>
      </c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  <c r="AG188" s="74"/>
      <c r="AH188" s="75"/>
      <c r="AI188" s="75"/>
      <c r="AJ188" s="75"/>
      <c r="AK188" s="75"/>
    </row>
    <row r="189" spans="1:37" ht="39.950000000000003" customHeight="1" x14ac:dyDescent="0.25">
      <c r="A189" s="129"/>
      <c r="B189" s="121"/>
      <c r="C189" s="47">
        <v>186</v>
      </c>
      <c r="D189" s="48" t="s">
        <v>380</v>
      </c>
      <c r="E189" s="47" t="s">
        <v>290</v>
      </c>
      <c r="F189" s="47" t="s">
        <v>445</v>
      </c>
      <c r="G189" s="49" t="s">
        <v>291</v>
      </c>
      <c r="H189" s="47" t="s">
        <v>25</v>
      </c>
      <c r="I189" s="50" t="s">
        <v>280</v>
      </c>
      <c r="J189" s="88">
        <v>1.54</v>
      </c>
      <c r="K189" s="35"/>
      <c r="L189" s="24">
        <f t="shared" si="4"/>
        <v>0</v>
      </c>
      <c r="M189" s="25" t="str">
        <f t="shared" si="5"/>
        <v>OK</v>
      </c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5"/>
      <c r="AI189" s="75"/>
      <c r="AJ189" s="75"/>
      <c r="AK189" s="75"/>
    </row>
    <row r="190" spans="1:37" ht="39.950000000000003" customHeight="1" x14ac:dyDescent="0.25">
      <c r="A190" s="129"/>
      <c r="B190" s="121"/>
      <c r="C190" s="47">
        <v>187</v>
      </c>
      <c r="D190" s="48" t="s">
        <v>318</v>
      </c>
      <c r="E190" s="47" t="s">
        <v>272</v>
      </c>
      <c r="F190" s="47" t="s">
        <v>414</v>
      </c>
      <c r="G190" s="49" t="s">
        <v>273</v>
      </c>
      <c r="H190" s="47" t="s">
        <v>25</v>
      </c>
      <c r="I190" s="65" t="s">
        <v>27</v>
      </c>
      <c r="J190" s="88">
        <v>1.44</v>
      </c>
      <c r="K190" s="35">
        <v>10</v>
      </c>
      <c r="L190" s="24">
        <f t="shared" si="4"/>
        <v>5</v>
      </c>
      <c r="M190" s="25" t="str">
        <f t="shared" si="5"/>
        <v>OK</v>
      </c>
      <c r="N190" s="74">
        <v>5</v>
      </c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  <c r="AF190" s="74"/>
      <c r="AG190" s="74"/>
      <c r="AH190" s="75"/>
      <c r="AI190" s="75"/>
      <c r="AJ190" s="75"/>
      <c r="AK190" s="75"/>
    </row>
    <row r="191" spans="1:37" ht="39.950000000000003" customHeight="1" x14ac:dyDescent="0.25">
      <c r="A191" s="129"/>
      <c r="B191" s="121"/>
      <c r="C191" s="47">
        <v>188</v>
      </c>
      <c r="D191" s="48" t="s">
        <v>318</v>
      </c>
      <c r="E191" s="47" t="s">
        <v>379</v>
      </c>
      <c r="F191" s="47" t="s">
        <v>545</v>
      </c>
      <c r="G191" s="67" t="s">
        <v>276</v>
      </c>
      <c r="H191" s="66" t="s">
        <v>25</v>
      </c>
      <c r="I191" s="86" t="s">
        <v>27</v>
      </c>
      <c r="J191" s="88">
        <v>0.62</v>
      </c>
      <c r="K191" s="35">
        <v>50</v>
      </c>
      <c r="L191" s="24">
        <f t="shared" si="4"/>
        <v>0</v>
      </c>
      <c r="M191" s="25" t="str">
        <f t="shared" si="5"/>
        <v>OK</v>
      </c>
      <c r="N191" s="74">
        <v>50</v>
      </c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5"/>
      <c r="AI191" s="75"/>
      <c r="AJ191" s="75"/>
      <c r="AK191" s="75"/>
    </row>
    <row r="192" spans="1:37" ht="39.950000000000003" customHeight="1" x14ac:dyDescent="0.25">
      <c r="A192" s="129"/>
      <c r="B192" s="122"/>
      <c r="C192" s="47">
        <v>189</v>
      </c>
      <c r="D192" s="48" t="s">
        <v>318</v>
      </c>
      <c r="E192" s="47" t="s">
        <v>274</v>
      </c>
      <c r="F192" s="47" t="s">
        <v>510</v>
      </c>
      <c r="G192" s="49" t="s">
        <v>275</v>
      </c>
      <c r="H192" s="47" t="s">
        <v>28</v>
      </c>
      <c r="I192" s="65" t="s">
        <v>27</v>
      </c>
      <c r="J192" s="88">
        <v>4.8</v>
      </c>
      <c r="K192" s="35"/>
      <c r="L192" s="24">
        <f t="shared" si="4"/>
        <v>0</v>
      </c>
      <c r="M192" s="25" t="str">
        <f t="shared" si="5"/>
        <v>OK</v>
      </c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5"/>
      <c r="AI192" s="75"/>
      <c r="AJ192" s="75"/>
      <c r="AK192" s="75"/>
    </row>
    <row r="193" spans="1:37" ht="39.950000000000003" customHeight="1" x14ac:dyDescent="0.25">
      <c r="A193" s="109">
        <v>20</v>
      </c>
      <c r="B193" s="112" t="s">
        <v>410</v>
      </c>
      <c r="C193" s="51">
        <v>190</v>
      </c>
      <c r="D193" s="52" t="s">
        <v>317</v>
      </c>
      <c r="E193" s="87" t="s">
        <v>553</v>
      </c>
      <c r="F193" s="51" t="s">
        <v>554</v>
      </c>
      <c r="G193" s="53" t="s">
        <v>555</v>
      </c>
      <c r="H193" s="51" t="s">
        <v>25</v>
      </c>
      <c r="I193" s="80" t="s">
        <v>27</v>
      </c>
      <c r="J193" s="89">
        <v>218.59</v>
      </c>
      <c r="K193" s="35"/>
      <c r="L193" s="24">
        <f t="shared" si="4"/>
        <v>0</v>
      </c>
      <c r="M193" s="25" t="str">
        <f t="shared" si="5"/>
        <v>OK</v>
      </c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5"/>
      <c r="AI193" s="75"/>
      <c r="AJ193" s="75"/>
      <c r="AK193" s="75"/>
    </row>
    <row r="194" spans="1:37" ht="39.950000000000003" customHeight="1" x14ac:dyDescent="0.25">
      <c r="A194" s="110"/>
      <c r="B194" s="113"/>
      <c r="C194" s="51">
        <v>191</v>
      </c>
      <c r="D194" s="52" t="s">
        <v>317</v>
      </c>
      <c r="E194" s="87" t="s">
        <v>294</v>
      </c>
      <c r="F194" s="51" t="s">
        <v>554</v>
      </c>
      <c r="G194" s="53" t="s">
        <v>556</v>
      </c>
      <c r="H194" s="51" t="s">
        <v>25</v>
      </c>
      <c r="I194" s="80" t="s">
        <v>27</v>
      </c>
      <c r="J194" s="89">
        <v>113.42</v>
      </c>
      <c r="K194" s="35"/>
      <c r="L194" s="24">
        <f t="shared" si="4"/>
        <v>0</v>
      </c>
      <c r="M194" s="25" t="str">
        <f t="shared" si="5"/>
        <v>OK</v>
      </c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  <c r="AC194" s="74"/>
      <c r="AD194" s="74"/>
      <c r="AE194" s="74"/>
      <c r="AF194" s="74"/>
      <c r="AG194" s="74"/>
      <c r="AH194" s="75"/>
      <c r="AI194" s="75"/>
      <c r="AJ194" s="75"/>
      <c r="AK194" s="75"/>
    </row>
    <row r="195" spans="1:37" ht="39.950000000000003" customHeight="1" x14ac:dyDescent="0.25">
      <c r="A195" s="110"/>
      <c r="B195" s="113"/>
      <c r="C195" s="51">
        <v>192</v>
      </c>
      <c r="D195" s="52" t="s">
        <v>317</v>
      </c>
      <c r="E195" s="51" t="s">
        <v>296</v>
      </c>
      <c r="F195" s="51" t="s">
        <v>557</v>
      </c>
      <c r="G195" s="53" t="s">
        <v>297</v>
      </c>
      <c r="H195" s="51" t="s">
        <v>25</v>
      </c>
      <c r="I195" s="80" t="s">
        <v>27</v>
      </c>
      <c r="J195" s="89">
        <v>37.700000000000003</v>
      </c>
      <c r="K195" s="35"/>
      <c r="L195" s="24">
        <f t="shared" si="4"/>
        <v>0</v>
      </c>
      <c r="M195" s="25" t="str">
        <f t="shared" si="5"/>
        <v>OK</v>
      </c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5"/>
      <c r="AI195" s="75"/>
      <c r="AJ195" s="75"/>
      <c r="AK195" s="75"/>
    </row>
    <row r="196" spans="1:37" ht="39.950000000000003" customHeight="1" x14ac:dyDescent="0.25">
      <c r="A196" s="110"/>
      <c r="B196" s="113"/>
      <c r="C196" s="51">
        <v>193</v>
      </c>
      <c r="D196" s="52" t="s">
        <v>317</v>
      </c>
      <c r="E196" s="51" t="s">
        <v>294</v>
      </c>
      <c r="F196" s="51" t="s">
        <v>557</v>
      </c>
      <c r="G196" s="53" t="s">
        <v>295</v>
      </c>
      <c r="H196" s="51" t="s">
        <v>25</v>
      </c>
      <c r="I196" s="80" t="s">
        <v>27</v>
      </c>
      <c r="J196" s="89">
        <v>51.03</v>
      </c>
      <c r="K196" s="35">
        <v>1</v>
      </c>
      <c r="L196" s="24">
        <f t="shared" si="4"/>
        <v>0</v>
      </c>
      <c r="M196" s="25" t="str">
        <f t="shared" si="5"/>
        <v>OK</v>
      </c>
      <c r="N196" s="74">
        <v>1</v>
      </c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74"/>
      <c r="AG196" s="74"/>
      <c r="AH196" s="75"/>
      <c r="AI196" s="75"/>
      <c r="AJ196" s="75"/>
      <c r="AK196" s="75"/>
    </row>
    <row r="197" spans="1:37" ht="39.950000000000003" customHeight="1" x14ac:dyDescent="0.25">
      <c r="A197" s="111"/>
      <c r="B197" s="114"/>
      <c r="C197" s="51">
        <v>194</v>
      </c>
      <c r="D197" s="52" t="s">
        <v>317</v>
      </c>
      <c r="E197" s="51" t="s">
        <v>298</v>
      </c>
      <c r="F197" s="51" t="s">
        <v>554</v>
      </c>
      <c r="G197" s="53" t="s">
        <v>558</v>
      </c>
      <c r="H197" s="51" t="s">
        <v>25</v>
      </c>
      <c r="I197" s="54" t="s">
        <v>27</v>
      </c>
      <c r="J197" s="89">
        <v>40.98</v>
      </c>
      <c r="K197" s="35"/>
      <c r="L197" s="24">
        <f t="shared" ref="L197:L210" si="6">K197-(SUM(N197:AG197))</f>
        <v>0</v>
      </c>
      <c r="M197" s="25" t="str">
        <f t="shared" ref="M197:M210" si="7">IF(L197&lt;0,"ATENÇÃO","OK")</f>
        <v>OK</v>
      </c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5"/>
      <c r="AI197" s="75"/>
      <c r="AJ197" s="75"/>
      <c r="AK197" s="75"/>
    </row>
    <row r="198" spans="1:37" ht="39.950000000000003" customHeight="1" x14ac:dyDescent="0.25">
      <c r="A198" s="117">
        <v>21</v>
      </c>
      <c r="B198" s="120" t="s">
        <v>559</v>
      </c>
      <c r="C198" s="47">
        <v>195</v>
      </c>
      <c r="D198" s="48" t="s">
        <v>316</v>
      </c>
      <c r="E198" s="47" t="s">
        <v>164</v>
      </c>
      <c r="F198" s="47" t="s">
        <v>560</v>
      </c>
      <c r="G198" s="49" t="s">
        <v>165</v>
      </c>
      <c r="H198" s="47" t="s">
        <v>28</v>
      </c>
      <c r="I198" s="65" t="s">
        <v>27</v>
      </c>
      <c r="J198" s="88">
        <v>48.5</v>
      </c>
      <c r="K198" s="35"/>
      <c r="L198" s="24">
        <f t="shared" si="6"/>
        <v>0</v>
      </c>
      <c r="M198" s="25" t="str">
        <f t="shared" si="7"/>
        <v>OK</v>
      </c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74"/>
      <c r="AH198" s="75"/>
      <c r="AI198" s="75"/>
      <c r="AJ198" s="75"/>
      <c r="AK198" s="75"/>
    </row>
    <row r="199" spans="1:37" ht="39.950000000000003" customHeight="1" x14ac:dyDescent="0.25">
      <c r="A199" s="118"/>
      <c r="B199" s="121"/>
      <c r="C199" s="47">
        <v>196</v>
      </c>
      <c r="D199" s="48" t="s">
        <v>316</v>
      </c>
      <c r="E199" s="47" t="s">
        <v>166</v>
      </c>
      <c r="F199" s="47" t="s">
        <v>560</v>
      </c>
      <c r="G199" s="49" t="s">
        <v>167</v>
      </c>
      <c r="H199" s="47" t="s">
        <v>28</v>
      </c>
      <c r="I199" s="65" t="s">
        <v>27</v>
      </c>
      <c r="J199" s="88">
        <v>42.2</v>
      </c>
      <c r="K199" s="35"/>
      <c r="L199" s="24">
        <f t="shared" si="6"/>
        <v>0</v>
      </c>
      <c r="M199" s="25" t="str">
        <f t="shared" si="7"/>
        <v>OK</v>
      </c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  <c r="AH199" s="75"/>
      <c r="AI199" s="75"/>
      <c r="AJ199" s="75"/>
      <c r="AK199" s="75"/>
    </row>
    <row r="200" spans="1:37" ht="39.950000000000003" customHeight="1" x14ac:dyDescent="0.25">
      <c r="A200" s="118"/>
      <c r="B200" s="121"/>
      <c r="C200" s="47">
        <v>197</v>
      </c>
      <c r="D200" s="48" t="s">
        <v>316</v>
      </c>
      <c r="E200" s="47" t="s">
        <v>168</v>
      </c>
      <c r="F200" s="47" t="s">
        <v>560</v>
      </c>
      <c r="G200" s="49" t="s">
        <v>561</v>
      </c>
      <c r="H200" s="47" t="s">
        <v>28</v>
      </c>
      <c r="I200" s="65" t="s">
        <v>27</v>
      </c>
      <c r="J200" s="88">
        <v>15.4</v>
      </c>
      <c r="K200" s="35"/>
      <c r="L200" s="24">
        <f t="shared" si="6"/>
        <v>0</v>
      </c>
      <c r="M200" s="25" t="str">
        <f t="shared" si="7"/>
        <v>OK</v>
      </c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74"/>
      <c r="AH200" s="75"/>
      <c r="AI200" s="75"/>
      <c r="AJ200" s="75"/>
      <c r="AK200" s="75"/>
    </row>
    <row r="201" spans="1:37" ht="39.950000000000003" customHeight="1" x14ac:dyDescent="0.25">
      <c r="A201" s="118"/>
      <c r="B201" s="121"/>
      <c r="C201" s="47">
        <v>198</v>
      </c>
      <c r="D201" s="48" t="s">
        <v>316</v>
      </c>
      <c r="E201" s="47" t="s">
        <v>169</v>
      </c>
      <c r="F201" s="47" t="s">
        <v>560</v>
      </c>
      <c r="G201" s="49" t="s">
        <v>562</v>
      </c>
      <c r="H201" s="47" t="s">
        <v>28</v>
      </c>
      <c r="I201" s="65" t="s">
        <v>27</v>
      </c>
      <c r="J201" s="88">
        <v>15.2</v>
      </c>
      <c r="K201" s="35"/>
      <c r="L201" s="24">
        <f t="shared" si="6"/>
        <v>0</v>
      </c>
      <c r="M201" s="25" t="str">
        <f t="shared" si="7"/>
        <v>OK</v>
      </c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5"/>
      <c r="AI201" s="75"/>
      <c r="AJ201" s="75"/>
      <c r="AK201" s="75"/>
    </row>
    <row r="202" spans="1:37" ht="39.950000000000003" customHeight="1" x14ac:dyDescent="0.25">
      <c r="A202" s="118"/>
      <c r="B202" s="121"/>
      <c r="C202" s="47">
        <v>199</v>
      </c>
      <c r="D202" s="48" t="s">
        <v>316</v>
      </c>
      <c r="E202" s="47" t="s">
        <v>170</v>
      </c>
      <c r="F202" s="47" t="s">
        <v>560</v>
      </c>
      <c r="G202" s="49" t="s">
        <v>563</v>
      </c>
      <c r="H202" s="47" t="s">
        <v>28</v>
      </c>
      <c r="I202" s="65" t="s">
        <v>27</v>
      </c>
      <c r="J202" s="88">
        <v>14</v>
      </c>
      <c r="K202" s="35"/>
      <c r="L202" s="24">
        <f t="shared" si="6"/>
        <v>0</v>
      </c>
      <c r="M202" s="25" t="str">
        <f t="shared" si="7"/>
        <v>OK</v>
      </c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  <c r="AH202" s="75"/>
      <c r="AI202" s="75"/>
      <c r="AJ202" s="75"/>
      <c r="AK202" s="75"/>
    </row>
    <row r="203" spans="1:37" ht="39.950000000000003" customHeight="1" x14ac:dyDescent="0.25">
      <c r="A203" s="118"/>
      <c r="B203" s="121"/>
      <c r="C203" s="47">
        <v>200</v>
      </c>
      <c r="D203" s="48" t="s">
        <v>316</v>
      </c>
      <c r="E203" s="47" t="s">
        <v>342</v>
      </c>
      <c r="F203" s="47" t="s">
        <v>560</v>
      </c>
      <c r="G203" s="49" t="s">
        <v>343</v>
      </c>
      <c r="H203" s="47" t="s">
        <v>28</v>
      </c>
      <c r="I203" s="65" t="s">
        <v>27</v>
      </c>
      <c r="J203" s="88">
        <v>54.6</v>
      </c>
      <c r="K203" s="35"/>
      <c r="L203" s="24">
        <f t="shared" si="6"/>
        <v>0</v>
      </c>
      <c r="M203" s="25" t="str">
        <f t="shared" si="7"/>
        <v>OK</v>
      </c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5"/>
      <c r="AI203" s="75"/>
      <c r="AJ203" s="75"/>
      <c r="AK203" s="75"/>
    </row>
    <row r="204" spans="1:37" ht="39.950000000000003" customHeight="1" x14ac:dyDescent="0.25">
      <c r="A204" s="118"/>
      <c r="B204" s="121"/>
      <c r="C204" s="47">
        <v>201</v>
      </c>
      <c r="D204" s="48" t="s">
        <v>316</v>
      </c>
      <c r="E204" s="47" t="s">
        <v>344</v>
      </c>
      <c r="F204" s="47" t="s">
        <v>560</v>
      </c>
      <c r="G204" s="49" t="s">
        <v>564</v>
      </c>
      <c r="H204" s="47" t="s">
        <v>28</v>
      </c>
      <c r="I204" s="65" t="s">
        <v>27</v>
      </c>
      <c r="J204" s="88">
        <v>51.8</v>
      </c>
      <c r="K204" s="35"/>
      <c r="L204" s="24">
        <f t="shared" si="6"/>
        <v>0</v>
      </c>
      <c r="M204" s="25" t="str">
        <f t="shared" si="7"/>
        <v>OK</v>
      </c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74"/>
      <c r="AH204" s="75"/>
      <c r="AI204" s="75"/>
      <c r="AJ204" s="75"/>
      <c r="AK204" s="75"/>
    </row>
    <row r="205" spans="1:37" ht="39.950000000000003" customHeight="1" x14ac:dyDescent="0.25">
      <c r="A205" s="118"/>
      <c r="B205" s="121"/>
      <c r="C205" s="47">
        <v>202</v>
      </c>
      <c r="D205" s="48" t="s">
        <v>316</v>
      </c>
      <c r="E205" s="47" t="s">
        <v>345</v>
      </c>
      <c r="F205" s="47" t="s">
        <v>560</v>
      </c>
      <c r="G205" s="49" t="s">
        <v>565</v>
      </c>
      <c r="H205" s="47" t="s">
        <v>28</v>
      </c>
      <c r="I205" s="65" t="s">
        <v>27</v>
      </c>
      <c r="J205" s="88">
        <v>51.8</v>
      </c>
      <c r="K205" s="36"/>
      <c r="L205" s="24">
        <f t="shared" si="6"/>
        <v>0</v>
      </c>
      <c r="M205" s="25" t="str">
        <f t="shared" si="7"/>
        <v>OK</v>
      </c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5"/>
      <c r="AI205" s="75"/>
      <c r="AJ205" s="75"/>
      <c r="AK205" s="75"/>
    </row>
    <row r="206" spans="1:37" ht="39.950000000000003" customHeight="1" x14ac:dyDescent="0.25">
      <c r="A206" s="118"/>
      <c r="B206" s="121"/>
      <c r="C206" s="47">
        <v>203</v>
      </c>
      <c r="D206" s="48" t="s">
        <v>316</v>
      </c>
      <c r="E206" s="47" t="s">
        <v>566</v>
      </c>
      <c r="F206" s="47" t="s">
        <v>560</v>
      </c>
      <c r="G206" s="49" t="s">
        <v>567</v>
      </c>
      <c r="H206" s="47" t="s">
        <v>28</v>
      </c>
      <c r="I206" s="65" t="s">
        <v>27</v>
      </c>
      <c r="J206" s="88">
        <v>9.1999999999999993</v>
      </c>
      <c r="K206" s="35"/>
      <c r="L206" s="24">
        <f t="shared" si="6"/>
        <v>0</v>
      </c>
      <c r="M206" s="25" t="str">
        <f t="shared" si="7"/>
        <v>OK</v>
      </c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  <c r="AG206" s="74"/>
      <c r="AH206" s="75"/>
      <c r="AI206" s="75"/>
      <c r="AJ206" s="75"/>
      <c r="AK206" s="75"/>
    </row>
    <row r="207" spans="1:37" ht="39.950000000000003" customHeight="1" x14ac:dyDescent="0.25">
      <c r="A207" s="118"/>
      <c r="B207" s="121"/>
      <c r="C207" s="47">
        <v>204</v>
      </c>
      <c r="D207" s="48" t="s">
        <v>316</v>
      </c>
      <c r="E207" s="47" t="s">
        <v>171</v>
      </c>
      <c r="F207" s="47" t="s">
        <v>568</v>
      </c>
      <c r="G207" s="49" t="s">
        <v>569</v>
      </c>
      <c r="H207" s="47" t="s">
        <v>28</v>
      </c>
      <c r="I207" s="65" t="s">
        <v>27</v>
      </c>
      <c r="J207" s="88">
        <v>4.4000000000000004</v>
      </c>
      <c r="K207" s="35"/>
      <c r="L207" s="24">
        <f t="shared" si="6"/>
        <v>0</v>
      </c>
      <c r="M207" s="25" t="str">
        <f t="shared" si="7"/>
        <v>OK</v>
      </c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5"/>
      <c r="AI207" s="75"/>
      <c r="AJ207" s="75"/>
      <c r="AK207" s="75"/>
    </row>
    <row r="208" spans="1:37" ht="39.950000000000003" customHeight="1" x14ac:dyDescent="0.25">
      <c r="A208" s="118"/>
      <c r="B208" s="121"/>
      <c r="C208" s="47">
        <v>205</v>
      </c>
      <c r="D208" s="48" t="s">
        <v>316</v>
      </c>
      <c r="E208" s="47" t="s">
        <v>172</v>
      </c>
      <c r="F208" s="47" t="s">
        <v>560</v>
      </c>
      <c r="G208" s="49" t="s">
        <v>570</v>
      </c>
      <c r="H208" s="47" t="s">
        <v>37</v>
      </c>
      <c r="I208" s="65" t="s">
        <v>27</v>
      </c>
      <c r="J208" s="88">
        <v>3.2</v>
      </c>
      <c r="K208" s="35"/>
      <c r="L208" s="24">
        <f t="shared" si="6"/>
        <v>0</v>
      </c>
      <c r="M208" s="25" t="str">
        <f t="shared" si="7"/>
        <v>OK</v>
      </c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  <c r="AG208" s="74"/>
      <c r="AH208" s="75"/>
      <c r="AI208" s="75"/>
      <c r="AJ208" s="75"/>
      <c r="AK208" s="75"/>
    </row>
    <row r="209" spans="1:37" ht="39.950000000000003" customHeight="1" x14ac:dyDescent="0.25">
      <c r="A209" s="118"/>
      <c r="B209" s="121"/>
      <c r="C209" s="47">
        <v>206</v>
      </c>
      <c r="D209" s="48" t="s">
        <v>316</v>
      </c>
      <c r="E209" s="47" t="s">
        <v>571</v>
      </c>
      <c r="F209" s="47" t="s">
        <v>572</v>
      </c>
      <c r="G209" s="49" t="s">
        <v>573</v>
      </c>
      <c r="H209" s="47" t="s">
        <v>574</v>
      </c>
      <c r="I209" s="65" t="s">
        <v>27</v>
      </c>
      <c r="J209" s="88">
        <v>27</v>
      </c>
      <c r="K209" s="35"/>
      <c r="L209" s="24">
        <f t="shared" si="6"/>
        <v>0</v>
      </c>
      <c r="M209" s="25" t="str">
        <f t="shared" si="7"/>
        <v>OK</v>
      </c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5"/>
      <c r="AI209" s="75"/>
      <c r="AJ209" s="75"/>
      <c r="AK209" s="75"/>
    </row>
    <row r="210" spans="1:37" ht="39.950000000000003" customHeight="1" x14ac:dyDescent="0.25">
      <c r="A210" s="119"/>
      <c r="B210" s="122"/>
      <c r="C210" s="47">
        <v>207</v>
      </c>
      <c r="D210" s="48" t="s">
        <v>316</v>
      </c>
      <c r="E210" s="47" t="s">
        <v>575</v>
      </c>
      <c r="F210" s="47" t="s">
        <v>576</v>
      </c>
      <c r="G210" s="49" t="s">
        <v>577</v>
      </c>
      <c r="H210" s="47" t="s">
        <v>574</v>
      </c>
      <c r="I210" s="65" t="s">
        <v>27</v>
      </c>
      <c r="J210" s="92">
        <v>210</v>
      </c>
      <c r="K210" s="35"/>
      <c r="L210" s="24">
        <f t="shared" si="6"/>
        <v>0</v>
      </c>
      <c r="M210" s="25" t="str">
        <f t="shared" si="7"/>
        <v>OK</v>
      </c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74"/>
      <c r="AH210" s="75"/>
      <c r="AI210" s="75"/>
      <c r="AJ210" s="75"/>
      <c r="AK210" s="75"/>
    </row>
  </sheetData>
  <mergeCells count="64">
    <mergeCell ref="A145:A158"/>
    <mergeCell ref="B145:B158"/>
    <mergeCell ref="A159:A170"/>
    <mergeCell ref="B159:B170"/>
    <mergeCell ref="A171:A192"/>
    <mergeCell ref="B171:B192"/>
    <mergeCell ref="B51:B55"/>
    <mergeCell ref="A56:A86"/>
    <mergeCell ref="B56:B86"/>
    <mergeCell ref="A87:A89"/>
    <mergeCell ref="B87:B89"/>
    <mergeCell ref="AI1:AI2"/>
    <mergeCell ref="AJ1:AJ2"/>
    <mergeCell ref="AK1:AK2"/>
    <mergeCell ref="A4:A11"/>
    <mergeCell ref="B4:B11"/>
    <mergeCell ref="AD1:AD2"/>
    <mergeCell ref="AE1:AE2"/>
    <mergeCell ref="AF1:AF2"/>
    <mergeCell ref="AG1:AG2"/>
    <mergeCell ref="AH1:AH2"/>
    <mergeCell ref="AC1:AC2"/>
    <mergeCell ref="A2:M2"/>
    <mergeCell ref="AA1:AA2"/>
    <mergeCell ref="AB1:AB2"/>
    <mergeCell ref="A1:F1"/>
    <mergeCell ref="G1:J1"/>
    <mergeCell ref="K1:M1"/>
    <mergeCell ref="A198:A210"/>
    <mergeCell ref="B198:B210"/>
    <mergeCell ref="A193:A197"/>
    <mergeCell ref="B193:B197"/>
    <mergeCell ref="A90:A95"/>
    <mergeCell ref="B90:B95"/>
    <mergeCell ref="A96:A108"/>
    <mergeCell ref="B96:B108"/>
    <mergeCell ref="A109:A111"/>
    <mergeCell ref="B109:B111"/>
    <mergeCell ref="A112:A129"/>
    <mergeCell ref="B112:B129"/>
    <mergeCell ref="A133:A144"/>
    <mergeCell ref="B133:B144"/>
    <mergeCell ref="A51:A55"/>
    <mergeCell ref="R1:R2"/>
    <mergeCell ref="S1:S2"/>
    <mergeCell ref="T1:T2"/>
    <mergeCell ref="Q1:Q2"/>
    <mergeCell ref="N1:N2"/>
    <mergeCell ref="O1:O2"/>
    <mergeCell ref="P1:P2"/>
    <mergeCell ref="Z1:Z2"/>
    <mergeCell ref="X1:X2"/>
    <mergeCell ref="Y1:Y2"/>
    <mergeCell ref="U1:U2"/>
    <mergeCell ref="V1:V2"/>
    <mergeCell ref="W1:W2"/>
    <mergeCell ref="A34:A50"/>
    <mergeCell ref="B34:B50"/>
    <mergeCell ref="A12:A23"/>
    <mergeCell ref="A24:A30"/>
    <mergeCell ref="B24:B30"/>
    <mergeCell ref="A31:A33"/>
    <mergeCell ref="B31:B33"/>
    <mergeCell ref="B12:B23"/>
  </mergeCells>
  <conditionalFormatting sqref="Y4:AG4">
    <cfRule type="cellIs" dxfId="38" priority="40" stopIfTrue="1" operator="greaterThan">
      <formula>0</formula>
    </cfRule>
    <cfRule type="cellIs" dxfId="37" priority="41" stopIfTrue="1" operator="greaterThan">
      <formula>0</formula>
    </cfRule>
    <cfRule type="cellIs" dxfId="36" priority="42" stopIfTrue="1" operator="greaterThan">
      <formula>0</formula>
    </cfRule>
  </conditionalFormatting>
  <conditionalFormatting sqref="Y5:AG210">
    <cfRule type="cellIs" dxfId="35" priority="37" stopIfTrue="1" operator="greaterThan">
      <formula>0</formula>
    </cfRule>
    <cfRule type="cellIs" dxfId="34" priority="38" stopIfTrue="1" operator="greaterThan">
      <formula>0</formula>
    </cfRule>
    <cfRule type="cellIs" dxfId="33" priority="39" stopIfTrue="1" operator="greaterThan">
      <formula>0</formula>
    </cfRule>
  </conditionalFormatting>
  <conditionalFormatting sqref="Y5:AG210">
    <cfRule type="cellIs" dxfId="32" priority="43" stopIfTrue="1" operator="greaterThan">
      <formula>0</formula>
    </cfRule>
    <cfRule type="cellIs" dxfId="31" priority="44" stopIfTrue="1" operator="greaterThan">
      <formula>0</formula>
    </cfRule>
    <cfRule type="cellIs" dxfId="30" priority="45" stopIfTrue="1" operator="greaterThan">
      <formula>0</formula>
    </cfRule>
  </conditionalFormatting>
  <conditionalFormatting sqref="T4:X4">
    <cfRule type="cellIs" dxfId="29" priority="28" stopIfTrue="1" operator="greaterThan">
      <formula>0</formula>
    </cfRule>
    <cfRule type="cellIs" dxfId="28" priority="29" stopIfTrue="1" operator="greaterThan">
      <formula>0</formula>
    </cfRule>
    <cfRule type="cellIs" dxfId="27" priority="30" stopIfTrue="1" operator="greaterThan">
      <formula>0</formula>
    </cfRule>
  </conditionalFormatting>
  <conditionalFormatting sqref="T5:X210">
    <cfRule type="cellIs" dxfId="26" priority="25" stopIfTrue="1" operator="greaterThan">
      <formula>0</formula>
    </cfRule>
    <cfRule type="cellIs" dxfId="25" priority="26" stopIfTrue="1" operator="greaterThan">
      <formula>0</formula>
    </cfRule>
    <cfRule type="cellIs" dxfId="24" priority="27" stopIfTrue="1" operator="greaterThan">
      <formula>0</formula>
    </cfRule>
  </conditionalFormatting>
  <conditionalFormatting sqref="N5:N210">
    <cfRule type="cellIs" dxfId="11" priority="7" stopIfTrue="1" operator="greaterThan">
      <formula>0</formula>
    </cfRule>
    <cfRule type="cellIs" dxfId="10" priority="8" stopIfTrue="1" operator="greaterThan">
      <formula>0</formula>
    </cfRule>
    <cfRule type="cellIs" dxfId="9" priority="9" stopIfTrue="1" operator="greaterThan">
      <formula>0</formula>
    </cfRule>
  </conditionalFormatting>
  <conditionalFormatting sqref="N4">
    <cfRule type="cellIs" dxfId="8" priority="10" stopIfTrue="1" operator="greaterThan">
      <formula>0</formula>
    </cfRule>
    <cfRule type="cellIs" dxfId="7" priority="11" stopIfTrue="1" operator="greaterThan">
      <formula>0</formula>
    </cfRule>
    <cfRule type="cellIs" dxfId="6" priority="12" stopIfTrue="1" operator="greaterThan">
      <formula>0</formula>
    </cfRule>
  </conditionalFormatting>
  <conditionalFormatting sqref="O4:S4">
    <cfRule type="cellIs" dxfId="5" priority="4" stopIfTrue="1" operator="greaterThan">
      <formula>0</formula>
    </cfRule>
    <cfRule type="cellIs" dxfId="4" priority="5" stopIfTrue="1" operator="greaterThan">
      <formula>0</formula>
    </cfRule>
    <cfRule type="cellIs" dxfId="3" priority="6" stopIfTrue="1" operator="greaterThan">
      <formula>0</formula>
    </cfRule>
  </conditionalFormatting>
  <conditionalFormatting sqref="O5:S210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9"/>
  <sheetViews>
    <sheetView topLeftCell="H163" zoomScale="89" zoomScaleNormal="89" workbookViewId="0">
      <selection activeCell="A11" sqref="A11:H22"/>
    </sheetView>
  </sheetViews>
  <sheetFormatPr defaultColWidth="9.7109375" defaultRowHeight="15" x14ac:dyDescent="0.25"/>
  <cols>
    <col min="1" max="1" width="9.140625" style="68" customWidth="1"/>
    <col min="2" max="2" width="24.42578125" style="68" customWidth="1"/>
    <col min="3" max="3" width="8.85546875" style="68" customWidth="1"/>
    <col min="4" max="4" width="11.7109375" style="68" customWidth="1"/>
    <col min="5" max="5" width="14.85546875" style="69" customWidth="1"/>
    <col min="6" max="6" width="19.28515625" style="68" customWidth="1"/>
    <col min="7" max="7" width="35.140625" style="68" customWidth="1"/>
    <col min="8" max="8" width="13.140625" style="68" customWidth="1"/>
    <col min="9" max="9" width="17.7109375" style="68" customWidth="1"/>
    <col min="10" max="10" width="14.7109375" style="71" customWidth="1"/>
    <col min="11" max="11" width="13.28515625" style="19" customWidth="1"/>
    <col min="12" max="12" width="13.28515625" style="27" customWidth="1"/>
    <col min="13" max="13" width="12.5703125" style="17" customWidth="1"/>
    <col min="14" max="14" width="16.85546875" style="15" customWidth="1"/>
    <col min="15" max="15" width="16.42578125" style="15" customWidth="1"/>
    <col min="16" max="16384" width="9.7109375" style="15"/>
  </cols>
  <sheetData>
    <row r="1" spans="1:15" ht="36" customHeight="1" x14ac:dyDescent="0.25">
      <c r="A1" s="135" t="s">
        <v>309</v>
      </c>
      <c r="B1" s="136"/>
      <c r="C1" s="136"/>
      <c r="D1" s="136"/>
      <c r="E1" s="136"/>
      <c r="F1" s="137"/>
      <c r="G1" s="135" t="s">
        <v>26</v>
      </c>
      <c r="H1" s="136"/>
      <c r="I1" s="136"/>
      <c r="J1" s="137"/>
      <c r="K1" s="132" t="s">
        <v>308</v>
      </c>
      <c r="L1" s="133"/>
      <c r="M1" s="133"/>
      <c r="N1" s="133"/>
      <c r="O1" s="134"/>
    </row>
    <row r="2" spans="1:15" s="16" customFormat="1" ht="30" x14ac:dyDescent="0.2">
      <c r="A2" s="31" t="s">
        <v>1</v>
      </c>
      <c r="B2" s="93" t="s">
        <v>311</v>
      </c>
      <c r="C2" s="31" t="s">
        <v>312</v>
      </c>
      <c r="D2" s="31" t="s">
        <v>313</v>
      </c>
      <c r="E2" s="31" t="s">
        <v>46</v>
      </c>
      <c r="F2" s="30" t="s">
        <v>578</v>
      </c>
      <c r="G2" s="32" t="s">
        <v>314</v>
      </c>
      <c r="H2" s="32" t="s">
        <v>315</v>
      </c>
      <c r="I2" s="32" t="s">
        <v>38</v>
      </c>
      <c r="J2" s="94" t="s">
        <v>2</v>
      </c>
      <c r="K2" s="22" t="s">
        <v>24</v>
      </c>
      <c r="L2" s="23" t="s">
        <v>39</v>
      </c>
      <c r="M2" s="21" t="s">
        <v>40</v>
      </c>
      <c r="N2" s="22" t="s">
        <v>41</v>
      </c>
      <c r="O2" s="22" t="s">
        <v>42</v>
      </c>
    </row>
    <row r="3" spans="1:15" ht="39.950000000000003" customHeight="1" x14ac:dyDescent="0.25">
      <c r="A3" s="117">
        <v>1</v>
      </c>
      <c r="B3" s="120" t="s">
        <v>410</v>
      </c>
      <c r="C3" s="47">
        <v>1</v>
      </c>
      <c r="D3" s="48" t="s">
        <v>316</v>
      </c>
      <c r="E3" s="47" t="s">
        <v>47</v>
      </c>
      <c r="F3" s="47" t="s">
        <v>411</v>
      </c>
      <c r="G3" s="49" t="s">
        <v>48</v>
      </c>
      <c r="H3" s="47" t="s">
        <v>25</v>
      </c>
      <c r="I3" s="50" t="s">
        <v>27</v>
      </c>
      <c r="J3" s="95">
        <v>11.94</v>
      </c>
      <c r="K3" s="42">
        <f>SUM(Reitoria!K4,ESAG!K4,CEART!K4,FAED!K4,CEAD!K4,CEFID!K4,CERES!K4,CESFI!K4,CAV!K4,CCT!K4,CEO!K4,CEPLAN!K4,CEAVI!K4)</f>
        <v>143</v>
      </c>
      <c r="L3" s="28">
        <f>SUM((Reitoria!K4-Reitoria!L4),(ESAG!K4-ESAG!L4),(CEART!K4-CEART!L4),(FAED!K4-FAED!L4),(CEAD!K4-CEAD!L4),(CEFID!K4-CEFID!L4),(CERES!K4-CERES!L4),(CESFI!K4-CESFI!L4),(CAV!K4-CAV!L4),(CCT!K4-CCT!L4),(CEO!K4-CEO!L4),(CEPLAN!K4-CEPLAN!L4),(CEAVI!K4-CEAVI!L4))</f>
        <v>71</v>
      </c>
      <c r="M3" s="29">
        <f>K3-L3</f>
        <v>72</v>
      </c>
      <c r="N3" s="20">
        <f>J3*K3</f>
        <v>1707.4199999999998</v>
      </c>
      <c r="O3" s="20">
        <f>J3*L3</f>
        <v>847.74</v>
      </c>
    </row>
    <row r="4" spans="1:15" ht="39.950000000000003" customHeight="1" x14ac:dyDescent="0.25">
      <c r="A4" s="118"/>
      <c r="B4" s="121"/>
      <c r="C4" s="47">
        <v>2</v>
      </c>
      <c r="D4" s="48" t="s">
        <v>318</v>
      </c>
      <c r="E4" s="47" t="s">
        <v>53</v>
      </c>
      <c r="F4" s="47" t="s">
        <v>412</v>
      </c>
      <c r="G4" s="49" t="s">
        <v>413</v>
      </c>
      <c r="H4" s="47" t="s">
        <v>28</v>
      </c>
      <c r="I4" s="50" t="s">
        <v>27</v>
      </c>
      <c r="J4" s="95">
        <v>1.96</v>
      </c>
      <c r="K4" s="42">
        <f>SUM(Reitoria!K5,ESAG!K5,CEART!K5,FAED!K5,CEAD!K5,CEFID!K5,CERES!K5,CESFI!K5,CAV!K5,CCT!K5,CEO!K5,CEPLAN!K5,CEAVI!K5)</f>
        <v>152</v>
      </c>
      <c r="L4" s="28">
        <f>SUM((Reitoria!K5-Reitoria!L5),(ESAG!K5-ESAG!L5),(CEART!K5-CEART!L5),(FAED!K5-FAED!L5),(CEAD!K5-CEAD!L5),(CEFID!K5-CEFID!L5),(CERES!K5-CERES!L5),(CESFI!K5-CESFI!L5),(CAV!K5-CAV!L5),(CCT!K5-CCT!L5),(CEO!K5-CEO!L5),(CEPLAN!K5-CEPLAN!L5),(CEAVI!K5-CEAVI!L5))</f>
        <v>62</v>
      </c>
      <c r="M4" s="29">
        <f t="shared" ref="M4:M67" si="0">K4-L4</f>
        <v>90</v>
      </c>
      <c r="N4" s="20">
        <f t="shared" ref="N4:N67" si="1">J4*K4</f>
        <v>297.92</v>
      </c>
      <c r="O4" s="20">
        <f t="shared" ref="O4:O67" si="2">J4*L4</f>
        <v>121.52</v>
      </c>
    </row>
    <row r="5" spans="1:15" ht="39.950000000000003" customHeight="1" x14ac:dyDescent="0.25">
      <c r="A5" s="118"/>
      <c r="B5" s="121"/>
      <c r="C5" s="47">
        <v>3</v>
      </c>
      <c r="D5" s="48" t="s">
        <v>317</v>
      </c>
      <c r="E5" s="47" t="s">
        <v>49</v>
      </c>
      <c r="F5" s="47" t="s">
        <v>414</v>
      </c>
      <c r="G5" s="49" t="s">
        <v>50</v>
      </c>
      <c r="H5" s="47" t="s">
        <v>25</v>
      </c>
      <c r="I5" s="50" t="s">
        <v>27</v>
      </c>
      <c r="J5" s="95">
        <v>2.69</v>
      </c>
      <c r="K5" s="42">
        <f>SUM(Reitoria!K6,ESAG!K6,CEART!K6,FAED!K6,CEAD!K6,CEFID!K6,CERES!K6,CESFI!K6,CAV!K6,CCT!K6,CEO!K6,CEPLAN!K6,CEAVI!K6)</f>
        <v>770</v>
      </c>
      <c r="L5" s="28">
        <f>SUM((Reitoria!K6-Reitoria!L6),(ESAG!K6-ESAG!L6),(CEART!K6-CEART!L6),(FAED!K6-FAED!L6),(CEAD!K6-CEAD!L6),(CEFID!K6-CEFID!L6),(CERES!K6-CERES!L6),(CESFI!K6-CESFI!L6),(CAV!K6-CAV!L6),(CCT!K6-CCT!L6),(CEO!K6-CEO!L6),(CEPLAN!K6-CEPLAN!L6),(CEAVI!K6-CEAVI!L6))</f>
        <v>55</v>
      </c>
      <c r="M5" s="29">
        <f t="shared" si="0"/>
        <v>715</v>
      </c>
      <c r="N5" s="20">
        <f t="shared" si="1"/>
        <v>2071.3000000000002</v>
      </c>
      <c r="O5" s="20">
        <f t="shared" si="2"/>
        <v>147.94999999999999</v>
      </c>
    </row>
    <row r="6" spans="1:15" ht="39.950000000000003" customHeight="1" x14ac:dyDescent="0.25">
      <c r="A6" s="118"/>
      <c r="B6" s="121"/>
      <c r="C6" s="47">
        <v>4</v>
      </c>
      <c r="D6" s="48" t="s">
        <v>317</v>
      </c>
      <c r="E6" s="47" t="s">
        <v>51</v>
      </c>
      <c r="F6" s="47" t="s">
        <v>415</v>
      </c>
      <c r="G6" s="49" t="s">
        <v>52</v>
      </c>
      <c r="H6" s="47" t="s">
        <v>25</v>
      </c>
      <c r="I6" s="50" t="s">
        <v>27</v>
      </c>
      <c r="J6" s="95">
        <v>2.77</v>
      </c>
      <c r="K6" s="42">
        <f>SUM(Reitoria!K7,ESAG!K7,CEART!K7,FAED!K7,CEAD!K7,CEFID!K7,CERES!K7,CESFI!K7,CAV!K7,CCT!K7,CEO!K7,CEPLAN!K7,CEAVI!K7)</f>
        <v>179</v>
      </c>
      <c r="L6" s="28">
        <f>SUM((Reitoria!K7-Reitoria!L7),(ESAG!K7-ESAG!L7),(CEART!K7-CEART!L7),(FAED!K7-FAED!L7),(CEAD!K7-CEAD!L7),(CEFID!K7-CEFID!L7),(CERES!K7-CERES!L7),(CESFI!K7-CESFI!L7),(CAV!K7-CAV!L7),(CCT!K7-CCT!L7),(CEO!K7-CEO!L7),(CEPLAN!K7-CEPLAN!L7),(CEAVI!K7-CEAVI!L7))</f>
        <v>5</v>
      </c>
      <c r="M6" s="29">
        <f t="shared" si="0"/>
        <v>174</v>
      </c>
      <c r="N6" s="20">
        <f t="shared" si="1"/>
        <v>495.83</v>
      </c>
      <c r="O6" s="20">
        <f t="shared" si="2"/>
        <v>13.85</v>
      </c>
    </row>
    <row r="7" spans="1:15" ht="39.950000000000003" customHeight="1" x14ac:dyDescent="0.25">
      <c r="A7" s="118"/>
      <c r="B7" s="121"/>
      <c r="C7" s="47">
        <v>5</v>
      </c>
      <c r="D7" s="48" t="s">
        <v>317</v>
      </c>
      <c r="E7" s="47" t="s">
        <v>64</v>
      </c>
      <c r="F7" s="47" t="s">
        <v>416</v>
      </c>
      <c r="G7" s="49" t="s">
        <v>417</v>
      </c>
      <c r="H7" s="47" t="s">
        <v>25</v>
      </c>
      <c r="I7" s="50" t="s">
        <v>27</v>
      </c>
      <c r="J7" s="95">
        <v>0.77</v>
      </c>
      <c r="K7" s="42">
        <f>SUM(Reitoria!K8,ESAG!K8,CEART!K8,FAED!K8,CEAD!K8,CEFID!K8,CERES!K8,CESFI!K8,CAV!K8,CCT!K8,CEO!K8,CEPLAN!K8,CEAVI!K8)</f>
        <v>592</v>
      </c>
      <c r="L7" s="28">
        <f>SUM((Reitoria!K8-Reitoria!L8),(ESAG!K8-ESAG!L8),(CEART!K8-CEART!L8),(FAED!K8-FAED!L8),(CEAD!K8-CEAD!L8),(CEFID!K8-CEFID!L8),(CERES!K8-CERES!L8),(CESFI!K8-CESFI!L8),(CAV!K8-CAV!L8),(CCT!K8-CCT!L8),(CEO!K8-CEO!L8),(CEPLAN!K8-CEPLAN!L8),(CEAVI!K8-CEAVI!L8))</f>
        <v>58</v>
      </c>
      <c r="M7" s="29">
        <f t="shared" si="0"/>
        <v>534</v>
      </c>
      <c r="N7" s="20">
        <f t="shared" si="1"/>
        <v>455.84000000000003</v>
      </c>
      <c r="O7" s="20">
        <f t="shared" si="2"/>
        <v>44.660000000000004</v>
      </c>
    </row>
    <row r="8" spans="1:15" ht="39.950000000000003" customHeight="1" x14ac:dyDescent="0.25">
      <c r="A8" s="118"/>
      <c r="B8" s="121"/>
      <c r="C8" s="47">
        <v>6</v>
      </c>
      <c r="D8" s="48" t="s">
        <v>318</v>
      </c>
      <c r="E8" s="47" t="s">
        <v>67</v>
      </c>
      <c r="F8" s="47" t="s">
        <v>418</v>
      </c>
      <c r="G8" s="49" t="s">
        <v>68</v>
      </c>
      <c r="H8" s="47" t="s">
        <v>25</v>
      </c>
      <c r="I8" s="50" t="s">
        <v>27</v>
      </c>
      <c r="J8" s="95">
        <v>7.23</v>
      </c>
      <c r="K8" s="42">
        <f>SUM(Reitoria!K9,ESAG!K9,CEART!K9,FAED!K9,CEAD!K9,CEFID!K9,CERES!K9,CESFI!K9,CAV!K9,CCT!K9,CEO!K9,CEPLAN!K9,CEAVI!K9)</f>
        <v>94</v>
      </c>
      <c r="L8" s="28">
        <f>SUM((Reitoria!K9-Reitoria!L9),(ESAG!K9-ESAG!L9),(CEART!K9-CEART!L9),(FAED!K9-FAED!L9),(CEAD!K9-CEAD!L9),(CEFID!K9-CEFID!L9),(CERES!K9-CERES!L9),(CESFI!K9-CESFI!L9),(CAV!K9-CAV!L9),(CCT!K9-CCT!L9),(CEO!K9-CEO!L9),(CEPLAN!K9-CEPLAN!L9),(CEAVI!K9-CEAVI!L9))</f>
        <v>31</v>
      </c>
      <c r="M8" s="29">
        <f t="shared" si="0"/>
        <v>63</v>
      </c>
      <c r="N8" s="20">
        <f t="shared" si="1"/>
        <v>679.62</v>
      </c>
      <c r="O8" s="20">
        <f t="shared" si="2"/>
        <v>224.13000000000002</v>
      </c>
    </row>
    <row r="9" spans="1:15" ht="39.950000000000003" customHeight="1" x14ac:dyDescent="0.25">
      <c r="A9" s="118"/>
      <c r="B9" s="121"/>
      <c r="C9" s="47">
        <v>7</v>
      </c>
      <c r="D9" s="48" t="s">
        <v>318</v>
      </c>
      <c r="E9" s="47" t="s">
        <v>69</v>
      </c>
      <c r="F9" s="47" t="s">
        <v>418</v>
      </c>
      <c r="G9" s="49" t="s">
        <v>70</v>
      </c>
      <c r="H9" s="47" t="s">
        <v>25</v>
      </c>
      <c r="I9" s="50" t="s">
        <v>27</v>
      </c>
      <c r="J9" s="95">
        <v>18.79</v>
      </c>
      <c r="K9" s="42">
        <f>SUM(Reitoria!K10,ESAG!K10,CEART!K10,FAED!K10,CEAD!K10,CEFID!K10,CERES!K10,CESFI!K10,CAV!K10,CCT!K10,CEO!K10,CEPLAN!K10,CEAVI!K10)</f>
        <v>189</v>
      </c>
      <c r="L9" s="28">
        <f>SUM((Reitoria!K10-Reitoria!L10),(ESAG!K10-ESAG!L10),(CEART!K10-CEART!L10),(FAED!K10-FAED!L10),(CEAD!K10-CEAD!L10),(CEFID!K10-CEFID!L10),(CERES!K10-CERES!L10),(CESFI!K10-CESFI!L10),(CAV!K10-CAV!L10),(CCT!K10-CCT!L10),(CEO!K10-CEO!L10),(CEPLAN!K10-CEPLAN!L10),(CEAVI!K10-CEAVI!L10))</f>
        <v>32</v>
      </c>
      <c r="M9" s="29">
        <f t="shared" si="0"/>
        <v>157</v>
      </c>
      <c r="N9" s="20">
        <f t="shared" si="1"/>
        <v>3551.31</v>
      </c>
      <c r="O9" s="20">
        <f t="shared" si="2"/>
        <v>601.28</v>
      </c>
    </row>
    <row r="10" spans="1:15" ht="39.950000000000003" customHeight="1" x14ac:dyDescent="0.25">
      <c r="A10" s="119"/>
      <c r="B10" s="122"/>
      <c r="C10" s="47">
        <v>8</v>
      </c>
      <c r="D10" s="48" t="s">
        <v>318</v>
      </c>
      <c r="E10" s="47" t="s">
        <v>71</v>
      </c>
      <c r="F10" s="47" t="s">
        <v>418</v>
      </c>
      <c r="G10" s="49" t="s">
        <v>72</v>
      </c>
      <c r="H10" s="47" t="s">
        <v>25</v>
      </c>
      <c r="I10" s="50" t="s">
        <v>27</v>
      </c>
      <c r="J10" s="95">
        <v>30</v>
      </c>
      <c r="K10" s="42">
        <f>SUM(Reitoria!K11,ESAG!K11,CEART!K11,FAED!K11,CEAD!K11,CEFID!K11,CERES!K11,CESFI!K11,CAV!K11,CCT!K11,CEO!K11,CEPLAN!K11,CEAVI!K11)</f>
        <v>173</v>
      </c>
      <c r="L10" s="28">
        <f>SUM((Reitoria!K11-Reitoria!L11),(ESAG!K11-ESAG!L11),(CEART!K11-CEART!L11),(FAED!K11-FAED!L11),(CEAD!K11-CEAD!L11),(CEFID!K11-CEFID!L11),(CERES!K11-CERES!L11),(CESFI!K11-CESFI!L11),(CAV!K11-CAV!L11),(CCT!K11-CCT!L11),(CEO!K11-CEO!L11),(CEPLAN!K11-CEPLAN!L11),(CEAVI!K11-CEAVI!L11))</f>
        <v>56</v>
      </c>
      <c r="M10" s="29">
        <f t="shared" si="0"/>
        <v>117</v>
      </c>
      <c r="N10" s="20">
        <f t="shared" si="1"/>
        <v>5190</v>
      </c>
      <c r="O10" s="20">
        <f t="shared" si="2"/>
        <v>1680</v>
      </c>
    </row>
    <row r="11" spans="1:15" ht="39.950000000000003" customHeight="1" x14ac:dyDescent="0.25">
      <c r="A11" s="109">
        <v>2</v>
      </c>
      <c r="B11" s="112" t="s">
        <v>410</v>
      </c>
      <c r="C11" s="51">
        <v>9</v>
      </c>
      <c r="D11" s="52" t="s">
        <v>320</v>
      </c>
      <c r="E11" s="51" t="s">
        <v>60</v>
      </c>
      <c r="F11" s="51" t="s">
        <v>419</v>
      </c>
      <c r="G11" s="53" t="s">
        <v>321</v>
      </c>
      <c r="H11" s="51" t="s">
        <v>34</v>
      </c>
      <c r="I11" s="54" t="s">
        <v>61</v>
      </c>
      <c r="J11" s="96">
        <v>6.67</v>
      </c>
      <c r="K11" s="42">
        <f>SUM(Reitoria!K12,ESAG!K12,CEART!K12,FAED!K12,CEAD!K12,CEFID!K12,CERES!K12,CESFI!K12,CAV!K12,CCT!K12,CEO!K12,CEPLAN!K12,CEAVI!K12)</f>
        <v>202</v>
      </c>
      <c r="L11" s="28">
        <f>SUM((Reitoria!K12-Reitoria!L12),(ESAG!K12-ESAG!L12),(CEART!K12-CEART!L12),(FAED!K12-FAED!L12),(CEAD!K12-CEAD!L12),(CEFID!K12-CEFID!L12),(CERES!K12-CERES!L12),(CESFI!K12-CESFI!L12),(CAV!K12-CAV!L12),(CCT!K12-CCT!L12),(CEO!K12-CEO!L12),(CEPLAN!K12-CEPLAN!L12),(CEAVI!K12-CEAVI!L12))</f>
        <v>65</v>
      </c>
      <c r="M11" s="29">
        <f t="shared" si="0"/>
        <v>137</v>
      </c>
      <c r="N11" s="20">
        <f t="shared" si="1"/>
        <v>1347.34</v>
      </c>
      <c r="O11" s="20">
        <f t="shared" si="2"/>
        <v>433.55</v>
      </c>
    </row>
    <row r="12" spans="1:15" ht="39.950000000000003" customHeight="1" x14ac:dyDescent="0.25">
      <c r="A12" s="110"/>
      <c r="B12" s="113"/>
      <c r="C12" s="51">
        <v>10</v>
      </c>
      <c r="D12" s="52" t="s">
        <v>316</v>
      </c>
      <c r="E12" s="51" t="s">
        <v>74</v>
      </c>
      <c r="F12" s="51" t="s">
        <v>420</v>
      </c>
      <c r="G12" s="53" t="s">
        <v>421</v>
      </c>
      <c r="H12" s="51" t="s">
        <v>37</v>
      </c>
      <c r="I12" s="54" t="s">
        <v>27</v>
      </c>
      <c r="J12" s="96">
        <v>2.27</v>
      </c>
      <c r="K12" s="42">
        <f>SUM(Reitoria!K13,ESAG!K13,CEART!K13,FAED!K13,CEAD!K13,CEFID!K13,CERES!K13,CESFI!K13,CAV!K13,CCT!K13,CEO!K13,CEPLAN!K13,CEAVI!K13)</f>
        <v>1092</v>
      </c>
      <c r="L12" s="28">
        <f>SUM((Reitoria!K13-Reitoria!L13),(ESAG!K13-ESAG!L13),(CEART!K13-CEART!L13),(FAED!K13-FAED!L13),(CEAD!K13-CEAD!L13),(CEFID!K13-CEFID!L13),(CERES!K13-CERES!L13),(CESFI!K13-CESFI!L13),(CAV!K13-CAV!L13),(CCT!K13-CCT!L13),(CEO!K13-CEO!L13),(CEPLAN!K13-CEPLAN!L13),(CEAVI!K13-CEAVI!L13))</f>
        <v>247</v>
      </c>
      <c r="M12" s="29">
        <f t="shared" si="0"/>
        <v>845</v>
      </c>
      <c r="N12" s="20">
        <f t="shared" si="1"/>
        <v>2478.84</v>
      </c>
      <c r="O12" s="20">
        <f t="shared" si="2"/>
        <v>560.69000000000005</v>
      </c>
    </row>
    <row r="13" spans="1:15" ht="39.950000000000003" customHeight="1" x14ac:dyDescent="0.25">
      <c r="A13" s="110"/>
      <c r="B13" s="113"/>
      <c r="C13" s="51">
        <v>11</v>
      </c>
      <c r="D13" s="52" t="s">
        <v>316</v>
      </c>
      <c r="E13" s="51" t="s">
        <v>73</v>
      </c>
      <c r="F13" s="51" t="s">
        <v>422</v>
      </c>
      <c r="G13" s="53" t="s">
        <v>423</v>
      </c>
      <c r="H13" s="51" t="s">
        <v>37</v>
      </c>
      <c r="I13" s="54" t="s">
        <v>27</v>
      </c>
      <c r="J13" s="96">
        <v>4.79</v>
      </c>
      <c r="K13" s="42">
        <f>SUM(Reitoria!K14,ESAG!K14,CEART!K14,FAED!K14,CEAD!K14,CEFID!K14,CERES!K14,CESFI!K14,CAV!K14,CCT!K14,CEO!K14,CEPLAN!K14,CEAVI!K14)</f>
        <v>1184</v>
      </c>
      <c r="L13" s="28">
        <f>SUM((Reitoria!K14-Reitoria!L14),(ESAG!K14-ESAG!L14),(CEART!K14-CEART!L14),(FAED!K14-FAED!L14),(CEAD!K14-CEAD!L14),(CEFID!K14-CEFID!L14),(CERES!K14-CERES!L14),(CESFI!K14-CESFI!L14),(CAV!K14-CAV!L14),(CCT!K14-CCT!L14),(CEO!K14-CEO!L14),(CEPLAN!K14-CEPLAN!L14),(CEAVI!K14-CEAVI!L14))</f>
        <v>275</v>
      </c>
      <c r="M13" s="29">
        <f t="shared" si="0"/>
        <v>909</v>
      </c>
      <c r="N13" s="20">
        <f t="shared" si="1"/>
        <v>5671.36</v>
      </c>
      <c r="O13" s="20">
        <f t="shared" si="2"/>
        <v>1317.25</v>
      </c>
    </row>
    <row r="14" spans="1:15" ht="39.950000000000003" customHeight="1" x14ac:dyDescent="0.25">
      <c r="A14" s="110"/>
      <c r="B14" s="113"/>
      <c r="C14" s="51">
        <v>12</v>
      </c>
      <c r="D14" s="52" t="s">
        <v>316</v>
      </c>
      <c r="E14" s="51" t="s">
        <v>76</v>
      </c>
      <c r="F14" s="51" t="s">
        <v>424</v>
      </c>
      <c r="G14" s="53" t="s">
        <v>77</v>
      </c>
      <c r="H14" s="51" t="s">
        <v>25</v>
      </c>
      <c r="I14" s="54" t="s">
        <v>27</v>
      </c>
      <c r="J14" s="96">
        <v>24.44</v>
      </c>
      <c r="K14" s="42">
        <f>SUM(Reitoria!K15,ESAG!K15,CEART!K15,FAED!K15,CEAD!K15,CEFID!K15,CERES!K15,CESFI!K15,CAV!K15,CCT!K15,CEO!K15,CEPLAN!K15,CEAVI!K15)</f>
        <v>49</v>
      </c>
      <c r="L14" s="28">
        <f>SUM((Reitoria!K15-Reitoria!L15),(ESAG!K15-ESAG!L15),(CEART!K15-CEART!L15),(FAED!K15-FAED!L15),(CEAD!K15-CEAD!L15),(CEFID!K15-CEFID!L15),(CERES!K15-CERES!L15),(CESFI!K15-CESFI!L15),(CAV!K15-CAV!L15),(CCT!K15-CCT!L15),(CEO!K15-CEO!L15),(CEPLAN!K15-CEPLAN!L15),(CEAVI!K15-CEAVI!L15))</f>
        <v>0</v>
      </c>
      <c r="M14" s="29">
        <f t="shared" si="0"/>
        <v>49</v>
      </c>
      <c r="N14" s="20">
        <f t="shared" si="1"/>
        <v>1197.5600000000002</v>
      </c>
      <c r="O14" s="20">
        <f t="shared" si="2"/>
        <v>0</v>
      </c>
    </row>
    <row r="15" spans="1:15" ht="39.950000000000003" customHeight="1" x14ac:dyDescent="0.25">
      <c r="A15" s="110"/>
      <c r="B15" s="113"/>
      <c r="C15" s="51">
        <v>13</v>
      </c>
      <c r="D15" s="52" t="s">
        <v>322</v>
      </c>
      <c r="E15" s="51" t="s">
        <v>75</v>
      </c>
      <c r="F15" s="51" t="s">
        <v>425</v>
      </c>
      <c r="G15" s="53" t="s">
        <v>426</v>
      </c>
      <c r="H15" s="51" t="s">
        <v>25</v>
      </c>
      <c r="I15" s="54" t="s">
        <v>27</v>
      </c>
      <c r="J15" s="96">
        <v>23.55</v>
      </c>
      <c r="K15" s="42">
        <f>SUM(Reitoria!K16,ESAG!K16,CEART!K16,FAED!K16,CEAD!K16,CEFID!K16,CERES!K16,CESFI!K16,CAV!K16,CCT!K16,CEO!K16,CEPLAN!K16,CEAVI!K16)</f>
        <v>121</v>
      </c>
      <c r="L15" s="28">
        <f>SUM((Reitoria!K16-Reitoria!L16),(ESAG!K16-ESAG!L16),(CEART!K16-CEART!L16),(FAED!K16-FAED!L16),(CEAD!K16-CEAD!L16),(CEFID!K16-CEFID!L16),(CERES!K16-CERES!L16),(CESFI!K16-CESFI!L16),(CAV!K16-CAV!L16),(CCT!K16-CCT!L16),(CEO!K16-CEO!L16),(CEPLAN!K16-CEPLAN!L16),(CEAVI!K16-CEAVI!L16))</f>
        <v>19</v>
      </c>
      <c r="M15" s="29">
        <f t="shared" si="0"/>
        <v>102</v>
      </c>
      <c r="N15" s="20">
        <f t="shared" si="1"/>
        <v>2849.55</v>
      </c>
      <c r="O15" s="20">
        <f t="shared" si="2"/>
        <v>447.45</v>
      </c>
    </row>
    <row r="16" spans="1:15" ht="39.950000000000003" customHeight="1" x14ac:dyDescent="0.25">
      <c r="A16" s="110"/>
      <c r="B16" s="113"/>
      <c r="C16" s="51">
        <v>14</v>
      </c>
      <c r="D16" s="52" t="s">
        <v>322</v>
      </c>
      <c r="E16" s="51" t="s">
        <v>75</v>
      </c>
      <c r="F16" s="51" t="s">
        <v>427</v>
      </c>
      <c r="G16" s="53" t="s">
        <v>428</v>
      </c>
      <c r="H16" s="51" t="s">
        <v>25</v>
      </c>
      <c r="I16" s="54" t="s">
        <v>27</v>
      </c>
      <c r="J16" s="96">
        <v>25.7</v>
      </c>
      <c r="K16" s="42">
        <f>SUM(Reitoria!K17,ESAG!K17,CEART!K17,FAED!K17,CEAD!K17,CEFID!K17,CERES!K17,CESFI!K17,CAV!K17,CCT!K17,CEO!K17,CEPLAN!K17,CEAVI!K17)</f>
        <v>16</v>
      </c>
      <c r="L16" s="28">
        <f>SUM((Reitoria!K17-Reitoria!L17),(ESAG!K17-ESAG!L17),(CEART!K17-CEART!L17),(FAED!K17-FAED!L17),(CEAD!K17-CEAD!L17),(CEFID!K17-CEFID!L17),(CERES!K17-CERES!L17),(CESFI!K17-CESFI!L17),(CAV!K17-CAV!L17),(CCT!K17-CCT!L17),(CEO!K17-CEO!L17),(CEPLAN!K17-CEPLAN!L17),(CEAVI!K17-CEAVI!L17))</f>
        <v>6</v>
      </c>
      <c r="M16" s="29">
        <f t="shared" si="0"/>
        <v>10</v>
      </c>
      <c r="N16" s="20">
        <f t="shared" si="1"/>
        <v>411.2</v>
      </c>
      <c r="O16" s="20">
        <f t="shared" si="2"/>
        <v>154.19999999999999</v>
      </c>
    </row>
    <row r="17" spans="1:15" ht="39.950000000000003" customHeight="1" x14ac:dyDescent="0.25">
      <c r="A17" s="110"/>
      <c r="B17" s="113"/>
      <c r="C17" s="51">
        <v>15</v>
      </c>
      <c r="D17" s="52" t="s">
        <v>318</v>
      </c>
      <c r="E17" s="51" t="s">
        <v>59</v>
      </c>
      <c r="F17" s="51" t="s">
        <v>416</v>
      </c>
      <c r="G17" s="55" t="s">
        <v>387</v>
      </c>
      <c r="H17" s="51" t="s">
        <v>25</v>
      </c>
      <c r="I17" s="54" t="s">
        <v>27</v>
      </c>
      <c r="J17" s="96">
        <v>1.1599999999999999</v>
      </c>
      <c r="K17" s="42">
        <f>SUM(Reitoria!K18,ESAG!K18,CEART!K18,FAED!K18,CEAD!K18,CEFID!K18,CERES!K18,CESFI!K18,CAV!K18,CCT!K18,CEO!K18,CEPLAN!K18,CEAVI!K18)</f>
        <v>765</v>
      </c>
      <c r="L17" s="28">
        <f>SUM((Reitoria!K18-Reitoria!L18),(ESAG!K18-ESAG!L18),(CEART!K18-CEART!L18),(FAED!K18-FAED!L18),(CEAD!K18-CEAD!L18),(CEFID!K18-CEFID!L18),(CERES!K18-CERES!L18),(CESFI!K18-CESFI!L18),(CAV!K18-CAV!L18),(CCT!K18-CCT!L18),(CEO!K18-CEO!L18),(CEPLAN!K18-CEPLAN!L18),(CEAVI!K18-CEAVI!L18))</f>
        <v>195</v>
      </c>
      <c r="M17" s="29">
        <f t="shared" si="0"/>
        <v>570</v>
      </c>
      <c r="N17" s="20">
        <f t="shared" si="1"/>
        <v>887.4</v>
      </c>
      <c r="O17" s="20">
        <f t="shared" si="2"/>
        <v>226.2</v>
      </c>
    </row>
    <row r="18" spans="1:15" ht="39.950000000000003" customHeight="1" x14ac:dyDescent="0.25">
      <c r="A18" s="110"/>
      <c r="B18" s="113"/>
      <c r="C18" s="51">
        <v>16</v>
      </c>
      <c r="D18" s="52" t="s">
        <v>317</v>
      </c>
      <c r="E18" s="51" t="s">
        <v>78</v>
      </c>
      <c r="F18" s="51" t="s">
        <v>411</v>
      </c>
      <c r="G18" s="53" t="s">
        <v>429</v>
      </c>
      <c r="H18" s="51" t="s">
        <v>25</v>
      </c>
      <c r="I18" s="54" t="s">
        <v>27</v>
      </c>
      <c r="J18" s="96">
        <v>9.77</v>
      </c>
      <c r="K18" s="42">
        <f>SUM(Reitoria!K19,ESAG!K19,CEART!K19,FAED!K19,CEAD!K19,CEFID!K19,CERES!K19,CESFI!K19,CAV!K19,CCT!K19,CEO!K19,CEPLAN!K19,CEAVI!K19)</f>
        <v>199</v>
      </c>
      <c r="L18" s="28">
        <f>SUM((Reitoria!K19-Reitoria!L19),(ESAG!K19-ESAG!L19),(CEART!K19-CEART!L19),(FAED!K19-FAED!L19),(CEAD!K19-CEAD!L19),(CEFID!K19-CEFID!L19),(CERES!K19-CERES!L19),(CESFI!K19-CESFI!L19),(CAV!K19-CAV!L19),(CCT!K19-CCT!L19),(CEO!K19-CEO!L19),(CEPLAN!K19-CEPLAN!L19),(CEAVI!K19-CEAVI!L19))</f>
        <v>68</v>
      </c>
      <c r="M18" s="29">
        <f t="shared" si="0"/>
        <v>131</v>
      </c>
      <c r="N18" s="20">
        <f t="shared" si="1"/>
        <v>1944.23</v>
      </c>
      <c r="O18" s="20">
        <f t="shared" si="2"/>
        <v>664.36</v>
      </c>
    </row>
    <row r="19" spans="1:15" ht="39.950000000000003" customHeight="1" x14ac:dyDescent="0.25">
      <c r="A19" s="110"/>
      <c r="B19" s="113"/>
      <c r="C19" s="51">
        <v>17</v>
      </c>
      <c r="D19" s="52" t="s">
        <v>317</v>
      </c>
      <c r="E19" s="51" t="s">
        <v>79</v>
      </c>
      <c r="F19" s="51" t="s">
        <v>411</v>
      </c>
      <c r="G19" s="53" t="s">
        <v>80</v>
      </c>
      <c r="H19" s="51" t="s">
        <v>25</v>
      </c>
      <c r="I19" s="54" t="s">
        <v>27</v>
      </c>
      <c r="J19" s="96">
        <v>2.1800000000000002</v>
      </c>
      <c r="K19" s="42">
        <f>SUM(Reitoria!K20,ESAG!K20,CEART!K20,FAED!K20,CEAD!K20,CEFID!K20,CERES!K20,CESFI!K20,CAV!K20,CCT!K20,CEO!K20,CEPLAN!K20,CEAVI!K20)</f>
        <v>310</v>
      </c>
      <c r="L19" s="28">
        <f>SUM((Reitoria!K20-Reitoria!L20),(ESAG!K20-ESAG!L20),(CEART!K20-CEART!L20),(FAED!K20-FAED!L20),(CEAD!K20-CEAD!L20),(CEFID!K20-CEFID!L20),(CERES!K20-CERES!L20),(CESFI!K20-CESFI!L20),(CAV!K20-CAV!L20),(CCT!K20-CCT!L20),(CEO!K20-CEO!L20),(CEPLAN!K20-CEPLAN!L20),(CEAVI!K20-CEAVI!L20))</f>
        <v>125</v>
      </c>
      <c r="M19" s="29">
        <f t="shared" si="0"/>
        <v>185</v>
      </c>
      <c r="N19" s="20">
        <f t="shared" si="1"/>
        <v>675.80000000000007</v>
      </c>
      <c r="O19" s="20">
        <f t="shared" si="2"/>
        <v>272.5</v>
      </c>
    </row>
    <row r="20" spans="1:15" ht="39.950000000000003" customHeight="1" x14ac:dyDescent="0.25">
      <c r="A20" s="110"/>
      <c r="B20" s="113"/>
      <c r="C20" s="51">
        <v>18</v>
      </c>
      <c r="D20" s="52" t="s">
        <v>316</v>
      </c>
      <c r="E20" s="51" t="s">
        <v>85</v>
      </c>
      <c r="F20" s="51" t="s">
        <v>430</v>
      </c>
      <c r="G20" s="63" t="s">
        <v>35</v>
      </c>
      <c r="H20" s="51" t="s">
        <v>25</v>
      </c>
      <c r="I20" s="54" t="s">
        <v>27</v>
      </c>
      <c r="J20" s="96">
        <v>7.55</v>
      </c>
      <c r="K20" s="42">
        <f>SUM(Reitoria!K21,ESAG!K21,CEART!K21,FAED!K21,CEAD!K21,CEFID!K21,CERES!K21,CESFI!K21,CAV!K21,CCT!K21,CEO!K21,CEPLAN!K21,CEAVI!K21)</f>
        <v>230</v>
      </c>
      <c r="L20" s="28">
        <f>SUM((Reitoria!K21-Reitoria!L21),(ESAG!K21-ESAG!L21),(CEART!K21-CEART!L21),(FAED!K21-FAED!L21),(CEAD!K21-CEAD!L21),(CEFID!K21-CEFID!L21),(CERES!K21-CERES!L21),(CESFI!K21-CESFI!L21),(CAV!K21-CAV!L21),(CCT!K21-CCT!L21),(CEO!K21-CEO!L21),(CEPLAN!K21-CEPLAN!L21),(CEAVI!K21-CEAVI!L21))</f>
        <v>0</v>
      </c>
      <c r="M20" s="29">
        <f t="shared" si="0"/>
        <v>230</v>
      </c>
      <c r="N20" s="20">
        <f t="shared" si="1"/>
        <v>1736.5</v>
      </c>
      <c r="O20" s="20">
        <f t="shared" si="2"/>
        <v>0</v>
      </c>
    </row>
    <row r="21" spans="1:15" ht="39.950000000000003" customHeight="1" x14ac:dyDescent="0.25">
      <c r="A21" s="110"/>
      <c r="B21" s="113"/>
      <c r="C21" s="51">
        <v>19</v>
      </c>
      <c r="D21" s="52" t="s">
        <v>316</v>
      </c>
      <c r="E21" s="51" t="s">
        <v>84</v>
      </c>
      <c r="F21" s="51" t="s">
        <v>431</v>
      </c>
      <c r="G21" s="63" t="s">
        <v>432</v>
      </c>
      <c r="H21" s="51" t="s">
        <v>25</v>
      </c>
      <c r="I21" s="54" t="s">
        <v>27</v>
      </c>
      <c r="J21" s="96">
        <v>8.59</v>
      </c>
      <c r="K21" s="42">
        <f>SUM(Reitoria!K22,ESAG!K22,CEART!K22,FAED!K22,CEAD!K22,CEFID!K22,CERES!K22,CESFI!K22,CAV!K22,CCT!K22,CEO!K22,CEPLAN!K22,CEAVI!K22)</f>
        <v>254</v>
      </c>
      <c r="L21" s="28">
        <f>SUM((Reitoria!K22-Reitoria!L22),(ESAG!K22-ESAG!L22),(CEART!K22-CEART!L22),(FAED!K22-FAED!L22),(CEAD!K22-CEAD!L22),(CEFID!K22-CEFID!L22),(CERES!K22-CERES!L22),(CESFI!K22-CESFI!L22),(CAV!K22-CAV!L22),(CCT!K22-CCT!L22),(CEO!K22-CEO!L22),(CEPLAN!K22-CEPLAN!L22),(CEAVI!K22-CEAVI!L22))</f>
        <v>30</v>
      </c>
      <c r="M21" s="29">
        <f t="shared" si="0"/>
        <v>224</v>
      </c>
      <c r="N21" s="20">
        <f t="shared" si="1"/>
        <v>2181.86</v>
      </c>
      <c r="O21" s="20">
        <f t="shared" si="2"/>
        <v>257.7</v>
      </c>
    </row>
    <row r="22" spans="1:15" ht="39.950000000000003" customHeight="1" x14ac:dyDescent="0.25">
      <c r="A22" s="111"/>
      <c r="B22" s="114"/>
      <c r="C22" s="51">
        <v>20</v>
      </c>
      <c r="D22" s="52" t="s">
        <v>316</v>
      </c>
      <c r="E22" s="51" t="s">
        <v>83</v>
      </c>
      <c r="F22" s="51" t="s">
        <v>431</v>
      </c>
      <c r="G22" s="63" t="s">
        <v>433</v>
      </c>
      <c r="H22" s="51" t="s">
        <v>25</v>
      </c>
      <c r="I22" s="54" t="s">
        <v>27</v>
      </c>
      <c r="J22" s="96">
        <v>6.69</v>
      </c>
      <c r="K22" s="42">
        <f>SUM(Reitoria!K23,ESAG!K23,CEART!K23,FAED!K23,CEAD!K23,CEFID!K23,CERES!K23,CESFI!K23,CAV!K23,CCT!K23,CEO!K23,CEPLAN!K23,CEAVI!K23)</f>
        <v>212</v>
      </c>
      <c r="L22" s="28">
        <f>SUM((Reitoria!K23-Reitoria!L23),(ESAG!K23-ESAG!L23),(CEART!K23-CEART!L23),(FAED!K23-FAED!L23),(CEAD!K23-CEAD!L23),(CEFID!K23-CEFID!L23),(CERES!K23-CERES!L23),(CESFI!K23-CESFI!L23),(CAV!K23-CAV!L23),(CCT!K23-CCT!L23),(CEO!K23-CEO!L23),(CEPLAN!K23-CEPLAN!L23),(CEAVI!K23-CEAVI!L23))</f>
        <v>30</v>
      </c>
      <c r="M22" s="29">
        <f t="shared" si="0"/>
        <v>182</v>
      </c>
      <c r="N22" s="20">
        <f t="shared" si="1"/>
        <v>1418.28</v>
      </c>
      <c r="O22" s="20">
        <f t="shared" si="2"/>
        <v>200.70000000000002</v>
      </c>
    </row>
    <row r="23" spans="1:15" ht="39.950000000000003" customHeight="1" x14ac:dyDescent="0.25">
      <c r="A23" s="126">
        <v>3</v>
      </c>
      <c r="B23" s="120" t="s">
        <v>434</v>
      </c>
      <c r="C23" s="47">
        <v>21</v>
      </c>
      <c r="D23" s="48" t="s">
        <v>318</v>
      </c>
      <c r="E23" s="47" t="s">
        <v>232</v>
      </c>
      <c r="F23" s="47" t="s">
        <v>435</v>
      </c>
      <c r="G23" s="57" t="s">
        <v>436</v>
      </c>
      <c r="H23" s="47" t="s">
        <v>25</v>
      </c>
      <c r="I23" s="50" t="s">
        <v>27</v>
      </c>
      <c r="J23" s="95">
        <v>2.52</v>
      </c>
      <c r="K23" s="42">
        <f>SUM(Reitoria!K24,ESAG!K24,CEART!K24,FAED!K24,CEAD!K24,CEFID!K24,CERES!K24,CESFI!K24,CAV!K24,CCT!K24,CEO!K24,CEPLAN!K24,CEAVI!K24)</f>
        <v>550</v>
      </c>
      <c r="L23" s="28">
        <f>SUM((Reitoria!K24-Reitoria!L24),(ESAG!K24-ESAG!L24),(CEART!K24-CEART!L24),(FAED!K24-FAED!L24),(CEAD!K24-CEAD!L24),(CEFID!K24-CEFID!L24),(CERES!K24-CERES!L24),(CESFI!K24-CESFI!L24),(CAV!K24-CAV!L24),(CCT!K24-CCT!L24),(CEO!K24-CEO!L24),(CEPLAN!K24-CEPLAN!L24),(CEAVI!K24-CEAVI!L24))</f>
        <v>160</v>
      </c>
      <c r="M23" s="29">
        <f t="shared" si="0"/>
        <v>390</v>
      </c>
      <c r="N23" s="20">
        <f t="shared" si="1"/>
        <v>1386</v>
      </c>
      <c r="O23" s="20">
        <f t="shared" si="2"/>
        <v>403.2</v>
      </c>
    </row>
    <row r="24" spans="1:15" ht="39.950000000000003" customHeight="1" x14ac:dyDescent="0.25">
      <c r="A24" s="127"/>
      <c r="B24" s="121"/>
      <c r="C24" s="47">
        <v>22</v>
      </c>
      <c r="D24" s="48" t="s">
        <v>318</v>
      </c>
      <c r="E24" s="47" t="s">
        <v>231</v>
      </c>
      <c r="F24" s="47" t="s">
        <v>435</v>
      </c>
      <c r="G24" s="57" t="s">
        <v>437</v>
      </c>
      <c r="H24" s="47" t="s">
        <v>25</v>
      </c>
      <c r="I24" s="50" t="s">
        <v>27</v>
      </c>
      <c r="J24" s="95">
        <v>2.52</v>
      </c>
      <c r="K24" s="42">
        <f>SUM(Reitoria!K25,ESAG!K25,CEART!K25,FAED!K25,CEAD!K25,CEFID!K25,CERES!K25,CESFI!K25,CAV!K25,CCT!K25,CEO!K25,CEPLAN!K25,CEAVI!K25)</f>
        <v>1450</v>
      </c>
      <c r="L24" s="28">
        <f>SUM((Reitoria!K25-Reitoria!L25),(ESAG!K25-ESAG!L25),(CEART!K25-CEART!L25),(FAED!K25-FAED!L25),(CEAD!K25-CEAD!L25),(CEFID!K25-CEFID!L25),(CERES!K25-CERES!L25),(CESFI!K25-CESFI!L25),(CAV!K25-CAV!L25),(CCT!K25-CCT!L25),(CEO!K25-CEO!L25),(CEPLAN!K25-CEPLAN!L25),(CEAVI!K25-CEAVI!L25))</f>
        <v>430</v>
      </c>
      <c r="M24" s="29">
        <f t="shared" si="0"/>
        <v>1020</v>
      </c>
      <c r="N24" s="20">
        <f t="shared" si="1"/>
        <v>3654</v>
      </c>
      <c r="O24" s="20">
        <f t="shared" si="2"/>
        <v>1083.5999999999999</v>
      </c>
    </row>
    <row r="25" spans="1:15" ht="39.950000000000003" customHeight="1" x14ac:dyDescent="0.25">
      <c r="A25" s="127"/>
      <c r="B25" s="121"/>
      <c r="C25" s="47">
        <v>23</v>
      </c>
      <c r="D25" s="48" t="s">
        <v>318</v>
      </c>
      <c r="E25" s="47" t="s">
        <v>233</v>
      </c>
      <c r="F25" s="47" t="s">
        <v>435</v>
      </c>
      <c r="G25" s="57" t="s">
        <v>438</v>
      </c>
      <c r="H25" s="47" t="s">
        <v>25</v>
      </c>
      <c r="I25" s="50" t="s">
        <v>27</v>
      </c>
      <c r="J25" s="95">
        <v>2.52</v>
      </c>
      <c r="K25" s="42">
        <f>SUM(Reitoria!K26,ESAG!K26,CEART!K26,FAED!K26,CEAD!K26,CEFID!K26,CERES!K26,CESFI!K26,CAV!K26,CCT!K26,CEO!K26,CEPLAN!K26,CEAVI!K26)</f>
        <v>640</v>
      </c>
      <c r="L25" s="28">
        <f>SUM((Reitoria!K26-Reitoria!L26),(ESAG!K26-ESAG!L26),(CEART!K26-CEART!L26),(FAED!K26-FAED!L26),(CEAD!K26-CEAD!L26),(CEFID!K26-CEFID!L26),(CERES!K26-CERES!L26),(CESFI!K26-CESFI!L26),(CAV!K26-CAV!L26),(CCT!K26-CCT!L26),(CEO!K26-CEO!L26),(CEPLAN!K26-CEPLAN!L26),(CEAVI!K26-CEAVI!L26))</f>
        <v>150</v>
      </c>
      <c r="M25" s="29">
        <f t="shared" si="0"/>
        <v>490</v>
      </c>
      <c r="N25" s="20">
        <f t="shared" si="1"/>
        <v>1612.8</v>
      </c>
      <c r="O25" s="20">
        <f t="shared" si="2"/>
        <v>378</v>
      </c>
    </row>
    <row r="26" spans="1:15" ht="39.950000000000003" customHeight="1" x14ac:dyDescent="0.25">
      <c r="A26" s="127"/>
      <c r="B26" s="121"/>
      <c r="C26" s="47">
        <v>24</v>
      </c>
      <c r="D26" s="48" t="s">
        <v>318</v>
      </c>
      <c r="E26" s="47" t="s">
        <v>234</v>
      </c>
      <c r="F26" s="47" t="s">
        <v>435</v>
      </c>
      <c r="G26" s="57" t="s">
        <v>439</v>
      </c>
      <c r="H26" s="47" t="s">
        <v>25</v>
      </c>
      <c r="I26" s="50" t="s">
        <v>27</v>
      </c>
      <c r="J26" s="95">
        <v>2.52</v>
      </c>
      <c r="K26" s="42">
        <f>SUM(Reitoria!K27,ESAG!K27,CEART!K27,FAED!K27,CEAD!K27,CEFID!K27,CERES!K27,CESFI!K27,CAV!K27,CCT!K27,CEO!K27,CEPLAN!K27,CEAVI!K27)</f>
        <v>785</v>
      </c>
      <c r="L26" s="28">
        <f>SUM((Reitoria!K27-Reitoria!L27),(ESAG!K27-ESAG!L27),(CEART!K27-CEART!L27),(FAED!K27-FAED!L27),(CEAD!K27-CEAD!L27),(CEFID!K27-CEFID!L27),(CERES!K27-CERES!L27),(CESFI!K27-CESFI!L27),(CAV!K27-CAV!L27),(CCT!K27-CCT!L27),(CEO!K27-CEO!L27),(CEPLAN!K27-CEPLAN!L27),(CEAVI!K27-CEAVI!L27))</f>
        <v>300</v>
      </c>
      <c r="M26" s="29">
        <f t="shared" si="0"/>
        <v>485</v>
      </c>
      <c r="N26" s="20">
        <f t="shared" si="1"/>
        <v>1978.2</v>
      </c>
      <c r="O26" s="20">
        <f t="shared" si="2"/>
        <v>756</v>
      </c>
    </row>
    <row r="27" spans="1:15" ht="39.950000000000003" customHeight="1" x14ac:dyDescent="0.25">
      <c r="A27" s="127"/>
      <c r="B27" s="121"/>
      <c r="C27" s="47">
        <v>25</v>
      </c>
      <c r="D27" s="48" t="s">
        <v>318</v>
      </c>
      <c r="E27" s="47" t="s">
        <v>235</v>
      </c>
      <c r="F27" s="47" t="s">
        <v>435</v>
      </c>
      <c r="G27" s="57" t="s">
        <v>440</v>
      </c>
      <c r="H27" s="47" t="s">
        <v>25</v>
      </c>
      <c r="I27" s="50" t="s">
        <v>27</v>
      </c>
      <c r="J27" s="95">
        <v>2.52</v>
      </c>
      <c r="K27" s="42">
        <f>SUM(Reitoria!K28,ESAG!K28,CEART!K28,FAED!K28,CEAD!K28,CEFID!K28,CERES!K28,CESFI!K28,CAV!K28,CCT!K28,CEO!K28,CEPLAN!K28,CEAVI!K28)</f>
        <v>635</v>
      </c>
      <c r="L27" s="28">
        <f>SUM((Reitoria!K28-Reitoria!L28),(ESAG!K28-ESAG!L28),(CEART!K28-CEART!L28),(FAED!K28-FAED!L28),(CEAD!K28-CEAD!L28),(CEFID!K28-CEFID!L28),(CERES!K28-CERES!L28),(CESFI!K28-CESFI!L28),(CAV!K28-CAV!L28),(CCT!K28-CCT!L28),(CEO!K28-CEO!L28),(CEPLAN!K28-CEPLAN!L28),(CEAVI!K28-CEAVI!L28))</f>
        <v>170</v>
      </c>
      <c r="M27" s="29">
        <f t="shared" si="0"/>
        <v>465</v>
      </c>
      <c r="N27" s="20">
        <f t="shared" si="1"/>
        <v>1600.2</v>
      </c>
      <c r="O27" s="20">
        <f t="shared" si="2"/>
        <v>428.4</v>
      </c>
    </row>
    <row r="28" spans="1:15" ht="39.950000000000003" customHeight="1" x14ac:dyDescent="0.25">
      <c r="A28" s="127"/>
      <c r="B28" s="121"/>
      <c r="C28" s="47">
        <v>26</v>
      </c>
      <c r="D28" s="48" t="s">
        <v>318</v>
      </c>
      <c r="E28" s="47" t="s">
        <v>236</v>
      </c>
      <c r="F28" s="47" t="s">
        <v>435</v>
      </c>
      <c r="G28" s="57" t="s">
        <v>441</v>
      </c>
      <c r="H28" s="47" t="s">
        <v>25</v>
      </c>
      <c r="I28" s="50" t="s">
        <v>27</v>
      </c>
      <c r="J28" s="95">
        <v>2.52</v>
      </c>
      <c r="K28" s="42">
        <f>SUM(Reitoria!K29,ESAG!K29,CEART!K29,FAED!K29,CEAD!K29,CEFID!K29,CERES!K29,CESFI!K29,CAV!K29,CCT!K29,CEO!K29,CEPLAN!K29,CEAVI!K29)</f>
        <v>540</v>
      </c>
      <c r="L28" s="28">
        <f>SUM((Reitoria!K29-Reitoria!L29),(ESAG!K29-ESAG!L29),(CEART!K29-CEART!L29),(FAED!K29-FAED!L29),(CEAD!K29-CEAD!L29),(CEFID!K29-CEFID!L29),(CERES!K29-CERES!L29),(CESFI!K29-CESFI!L29),(CAV!K29-CAV!L29),(CCT!K29-CCT!L29),(CEO!K29-CEO!L29),(CEPLAN!K29-CEPLAN!L29),(CEAVI!K29-CEAVI!L29))</f>
        <v>120</v>
      </c>
      <c r="M28" s="29">
        <f t="shared" si="0"/>
        <v>420</v>
      </c>
      <c r="N28" s="20">
        <f t="shared" si="1"/>
        <v>1360.8</v>
      </c>
      <c r="O28" s="20">
        <f t="shared" si="2"/>
        <v>302.39999999999998</v>
      </c>
    </row>
    <row r="29" spans="1:15" ht="39.950000000000003" customHeight="1" x14ac:dyDescent="0.25">
      <c r="A29" s="128"/>
      <c r="B29" s="122"/>
      <c r="C29" s="47">
        <v>27</v>
      </c>
      <c r="D29" s="48" t="s">
        <v>318</v>
      </c>
      <c r="E29" s="47" t="s">
        <v>237</v>
      </c>
      <c r="F29" s="47" t="s">
        <v>442</v>
      </c>
      <c r="G29" s="67" t="s">
        <v>238</v>
      </c>
      <c r="H29" s="47" t="s">
        <v>25</v>
      </c>
      <c r="I29" s="65" t="s">
        <v>27</v>
      </c>
      <c r="J29" s="95">
        <v>1.54</v>
      </c>
      <c r="K29" s="42">
        <f>SUM(Reitoria!K30,ESAG!K30,CEART!K30,FAED!K30,CEAD!K30,CEFID!K30,CERES!K30,CESFI!K30,CAV!K30,CCT!K30,CEO!K30,CEPLAN!K30,CEAVI!K30)</f>
        <v>150</v>
      </c>
      <c r="L29" s="28">
        <f>SUM((Reitoria!K30-Reitoria!L30),(ESAG!K30-ESAG!L30),(CEART!K30-CEART!L30),(FAED!K30-FAED!L30),(CEAD!K30-CEAD!L30),(CEFID!K30-CEFID!L30),(CERES!K30-CERES!L30),(CESFI!K30-CESFI!L30),(CAV!K30-CAV!L30),(CCT!K30-CCT!L30),(CEO!K30-CEO!L30),(CEPLAN!K30-CEPLAN!L30),(CEAVI!K30-CEAVI!L30))</f>
        <v>150</v>
      </c>
      <c r="M29" s="29">
        <f t="shared" si="0"/>
        <v>0</v>
      </c>
      <c r="N29" s="20">
        <f t="shared" si="1"/>
        <v>231</v>
      </c>
      <c r="O29" s="20">
        <f t="shared" si="2"/>
        <v>231</v>
      </c>
    </row>
    <row r="30" spans="1:15" ht="39.950000000000003" customHeight="1" x14ac:dyDescent="0.25">
      <c r="A30" s="109">
        <v>4</v>
      </c>
      <c r="B30" s="112" t="s">
        <v>410</v>
      </c>
      <c r="C30" s="51">
        <v>28</v>
      </c>
      <c r="D30" s="52" t="s">
        <v>318</v>
      </c>
      <c r="E30" s="51" t="s">
        <v>86</v>
      </c>
      <c r="F30" s="51" t="s">
        <v>443</v>
      </c>
      <c r="G30" s="53" t="s">
        <v>388</v>
      </c>
      <c r="H30" s="51" t="s">
        <v>25</v>
      </c>
      <c r="I30" s="54" t="s">
        <v>27</v>
      </c>
      <c r="J30" s="96">
        <v>0.49</v>
      </c>
      <c r="K30" s="42">
        <f>SUM(Reitoria!K31,ESAG!K31,CEART!K31,FAED!K31,CEAD!K31,CEFID!K31,CERES!K31,CESFI!K31,CAV!K31,CCT!K31,CEO!K31,CEPLAN!K31,CEAVI!K31)</f>
        <v>14040</v>
      </c>
      <c r="L30" s="28">
        <f>SUM((Reitoria!K31-Reitoria!L31),(ESAG!K31-ESAG!L31),(CEART!K31-CEART!L31),(FAED!K31-FAED!L31),(CEAD!K31-CEAD!L31),(CEFID!K31-CEFID!L31),(CERES!K31-CERES!L31),(CESFI!K31-CESFI!L31),(CAV!K31-CAV!L31),(CCT!K31-CCT!L31),(CEO!K31-CEO!L31),(CEPLAN!K31-CEPLAN!L31),(CEAVI!K31-CEAVI!L31))</f>
        <v>4550</v>
      </c>
      <c r="M30" s="29">
        <f t="shared" si="0"/>
        <v>9490</v>
      </c>
      <c r="N30" s="20">
        <f t="shared" si="1"/>
        <v>6879.5999999999995</v>
      </c>
      <c r="O30" s="20">
        <f t="shared" si="2"/>
        <v>2229.5</v>
      </c>
    </row>
    <row r="31" spans="1:15" ht="39.950000000000003" customHeight="1" x14ac:dyDescent="0.25">
      <c r="A31" s="110"/>
      <c r="B31" s="113"/>
      <c r="C31" s="51">
        <v>29</v>
      </c>
      <c r="D31" s="52" t="s">
        <v>318</v>
      </c>
      <c r="E31" s="51" t="s">
        <v>87</v>
      </c>
      <c r="F31" s="51" t="s">
        <v>443</v>
      </c>
      <c r="G31" s="53" t="s">
        <v>389</v>
      </c>
      <c r="H31" s="51" t="s">
        <v>25</v>
      </c>
      <c r="I31" s="54" t="s">
        <v>27</v>
      </c>
      <c r="J31" s="96">
        <v>0.49</v>
      </c>
      <c r="K31" s="42">
        <f>SUM(Reitoria!K32,ESAG!K32,CEART!K32,FAED!K32,CEAD!K32,CEFID!K32,CERES!K32,CESFI!K32,CAV!K32,CCT!K32,CEO!K32,CEPLAN!K32,CEAVI!K32)</f>
        <v>11330</v>
      </c>
      <c r="L31" s="28">
        <f>SUM((Reitoria!K32-Reitoria!L32),(ESAG!K32-ESAG!L32),(CEART!K32-CEART!L32),(FAED!K32-FAED!L32),(CEAD!K32-CEAD!L32),(CEFID!K32-CEFID!L32),(CERES!K32-CERES!L32),(CESFI!K32-CESFI!L32),(CAV!K32-CAV!L32),(CCT!K32-CCT!L32),(CEO!K32-CEO!L32),(CEPLAN!K32-CEPLAN!L32),(CEAVI!K32-CEAVI!L32))</f>
        <v>2800</v>
      </c>
      <c r="M31" s="29">
        <f t="shared" si="0"/>
        <v>8530</v>
      </c>
      <c r="N31" s="20">
        <f t="shared" si="1"/>
        <v>5551.7</v>
      </c>
      <c r="O31" s="20">
        <f t="shared" si="2"/>
        <v>1372</v>
      </c>
    </row>
    <row r="32" spans="1:15" ht="39.950000000000003" customHeight="1" x14ac:dyDescent="0.25">
      <c r="A32" s="111"/>
      <c r="B32" s="114"/>
      <c r="C32" s="51">
        <v>30</v>
      </c>
      <c r="D32" s="52" t="s">
        <v>318</v>
      </c>
      <c r="E32" s="51" t="s">
        <v>88</v>
      </c>
      <c r="F32" s="51" t="s">
        <v>443</v>
      </c>
      <c r="G32" s="53" t="s">
        <v>390</v>
      </c>
      <c r="H32" s="51" t="s">
        <v>25</v>
      </c>
      <c r="I32" s="54" t="s">
        <v>27</v>
      </c>
      <c r="J32" s="96">
        <v>0.47</v>
      </c>
      <c r="K32" s="42">
        <f>SUM(Reitoria!K33,ESAG!K33,CEART!K33,FAED!K33,CEAD!K33,CEFID!K33,CERES!K33,CESFI!K33,CAV!K33,CCT!K33,CEO!K33,CEPLAN!K33,CEAVI!K33)</f>
        <v>2980</v>
      </c>
      <c r="L32" s="28">
        <f>SUM((Reitoria!K33-Reitoria!L33),(ESAG!K33-ESAG!L33),(CEART!K33-CEART!L33),(FAED!K33-FAED!L33),(CEAD!K33-CEAD!L33),(CEFID!K33-CEFID!L33),(CERES!K33-CERES!L33),(CESFI!K33-CESFI!L33),(CAV!K33-CAV!L33),(CCT!K33-CCT!L33),(CEO!K33-CEO!L33),(CEPLAN!K33-CEPLAN!L33),(CEAVI!K33-CEAVI!L33))</f>
        <v>380</v>
      </c>
      <c r="M32" s="29">
        <f t="shared" si="0"/>
        <v>2600</v>
      </c>
      <c r="N32" s="20">
        <f t="shared" si="1"/>
        <v>1400.6</v>
      </c>
      <c r="O32" s="20">
        <f t="shared" si="2"/>
        <v>178.6</v>
      </c>
    </row>
    <row r="33" spans="1:15" ht="39.950000000000003" customHeight="1" x14ac:dyDescent="0.25">
      <c r="A33" s="126">
        <v>5</v>
      </c>
      <c r="B33" s="120" t="s">
        <v>410</v>
      </c>
      <c r="C33" s="47">
        <v>31</v>
      </c>
      <c r="D33" s="48" t="s">
        <v>318</v>
      </c>
      <c r="E33" s="58" t="s">
        <v>98</v>
      </c>
      <c r="F33" s="58" t="s">
        <v>444</v>
      </c>
      <c r="G33" s="76" t="s">
        <v>324</v>
      </c>
      <c r="H33" s="58" t="s">
        <v>25</v>
      </c>
      <c r="I33" s="50" t="s">
        <v>27</v>
      </c>
      <c r="J33" s="95">
        <v>13</v>
      </c>
      <c r="K33" s="42">
        <f>SUM(Reitoria!K34,ESAG!K34,CEART!K34,FAED!K34,CEAD!K34,CEFID!K34,CERES!K34,CESFI!K34,CAV!K34,CCT!K34,CEO!K34,CEPLAN!K34,CEAVI!K34)</f>
        <v>112</v>
      </c>
      <c r="L33" s="28">
        <f>SUM((Reitoria!K34-Reitoria!L34),(ESAG!K34-ESAG!L34),(CEART!K34-CEART!L34),(FAED!K34-FAED!L34),(CEAD!K34-CEAD!L34),(CEFID!K34-CEFID!L34),(CERES!K34-CERES!L34),(CESFI!K34-CESFI!L34),(CAV!K34-CAV!L34),(CCT!K34-CCT!L34),(CEO!K34-CEO!L34),(CEPLAN!K34-CEPLAN!L34),(CEAVI!K34-CEAVI!L34))</f>
        <v>22</v>
      </c>
      <c r="M33" s="29">
        <f t="shared" si="0"/>
        <v>90</v>
      </c>
      <c r="N33" s="20">
        <f t="shared" si="1"/>
        <v>1456</v>
      </c>
      <c r="O33" s="20">
        <f t="shared" si="2"/>
        <v>286</v>
      </c>
    </row>
    <row r="34" spans="1:15" ht="39.950000000000003" customHeight="1" x14ac:dyDescent="0.25">
      <c r="A34" s="127"/>
      <c r="B34" s="121"/>
      <c r="C34" s="47">
        <v>32</v>
      </c>
      <c r="D34" s="48" t="s">
        <v>318</v>
      </c>
      <c r="E34" s="58" t="s">
        <v>104</v>
      </c>
      <c r="F34" s="58" t="s">
        <v>445</v>
      </c>
      <c r="G34" s="57" t="s">
        <v>396</v>
      </c>
      <c r="H34" s="58" t="s">
        <v>29</v>
      </c>
      <c r="I34" s="50" t="s">
        <v>27</v>
      </c>
      <c r="J34" s="97">
        <v>3.85</v>
      </c>
      <c r="K34" s="42">
        <f>SUM(Reitoria!K35,ESAG!K35,CEART!K35,FAED!K35,CEAD!K35,CEFID!K35,CERES!K35,CESFI!K35,CAV!K35,CCT!K35,CEO!K35,CEPLAN!K35,CEAVI!K35)</f>
        <v>455</v>
      </c>
      <c r="L34" s="28">
        <f>SUM((Reitoria!K35-Reitoria!L35),(ESAG!K35-ESAG!L35),(CEART!K35-CEART!L35),(FAED!K35-FAED!L35),(CEAD!K35-CEAD!L35),(CEFID!K35-CEFID!L35),(CERES!K35-CERES!L35),(CESFI!K35-CESFI!L35),(CAV!K35-CAV!L35),(CCT!K35-CCT!L35),(CEO!K35-CEO!L35),(CEPLAN!K35-CEPLAN!L35),(CEAVI!K35-CEAVI!L35))</f>
        <v>93</v>
      </c>
      <c r="M34" s="29">
        <f t="shared" si="0"/>
        <v>362</v>
      </c>
      <c r="N34" s="20">
        <f t="shared" si="1"/>
        <v>1751.75</v>
      </c>
      <c r="O34" s="20">
        <f t="shared" si="2"/>
        <v>358.05</v>
      </c>
    </row>
    <row r="35" spans="1:15" ht="39.950000000000003" customHeight="1" x14ac:dyDescent="0.25">
      <c r="A35" s="127"/>
      <c r="B35" s="121"/>
      <c r="C35" s="47">
        <v>33</v>
      </c>
      <c r="D35" s="48" t="s">
        <v>318</v>
      </c>
      <c r="E35" s="58" t="s">
        <v>99</v>
      </c>
      <c r="F35" s="58" t="s">
        <v>446</v>
      </c>
      <c r="G35" s="57" t="s">
        <v>391</v>
      </c>
      <c r="H35" s="58" t="s">
        <v>25</v>
      </c>
      <c r="I35" s="50" t="s">
        <v>27</v>
      </c>
      <c r="J35" s="97">
        <v>1.45</v>
      </c>
      <c r="K35" s="42">
        <f>SUM(Reitoria!K36,ESAG!K36,CEART!K36,FAED!K36,CEAD!K36,CEFID!K36,CERES!K36,CESFI!K36,CAV!K36,CCT!K36,CEO!K36,CEPLAN!K36,CEAVI!K36)</f>
        <v>99</v>
      </c>
      <c r="L35" s="28">
        <f>SUM((Reitoria!K36-Reitoria!L36),(ESAG!K36-ESAG!L36),(CEART!K36-CEART!L36),(FAED!K36-FAED!L36),(CEAD!K36-CEAD!L36),(CEFID!K36-CEFID!L36),(CERES!K36-CERES!L36),(CESFI!K36-CESFI!L36),(CAV!K36-CAV!L36),(CCT!K36-CCT!L36),(CEO!K36-CEO!L36),(CEPLAN!K36-CEPLAN!L36),(CEAVI!K36-CEAVI!L36))</f>
        <v>24</v>
      </c>
      <c r="M35" s="29">
        <f t="shared" si="0"/>
        <v>75</v>
      </c>
      <c r="N35" s="20">
        <f t="shared" si="1"/>
        <v>143.54999999999998</v>
      </c>
      <c r="O35" s="20">
        <f t="shared" si="2"/>
        <v>34.799999999999997</v>
      </c>
    </row>
    <row r="36" spans="1:15" ht="39.950000000000003" customHeight="1" x14ac:dyDescent="0.25">
      <c r="A36" s="127"/>
      <c r="B36" s="121"/>
      <c r="C36" s="47">
        <v>34</v>
      </c>
      <c r="D36" s="48" t="s">
        <v>318</v>
      </c>
      <c r="E36" s="58" t="s">
        <v>100</v>
      </c>
      <c r="F36" s="58" t="s">
        <v>446</v>
      </c>
      <c r="G36" s="57" t="s">
        <v>392</v>
      </c>
      <c r="H36" s="58" t="s">
        <v>25</v>
      </c>
      <c r="I36" s="50" t="s">
        <v>27</v>
      </c>
      <c r="J36" s="97">
        <v>1.45</v>
      </c>
      <c r="K36" s="42">
        <f>SUM(Reitoria!K37,ESAG!K37,CEART!K37,FAED!K37,CEAD!K37,CEFID!K37,CERES!K37,CESFI!K37,CAV!K37,CCT!K37,CEO!K37,CEPLAN!K37,CEAVI!K37)</f>
        <v>99</v>
      </c>
      <c r="L36" s="28">
        <f>SUM((Reitoria!K37-Reitoria!L37),(ESAG!K37-ESAG!L37),(CEART!K37-CEART!L37),(FAED!K37-FAED!L37),(CEAD!K37-CEAD!L37),(CEFID!K37-CEFID!L37),(CERES!K37-CERES!L37),(CESFI!K37-CESFI!L37),(CAV!K37-CAV!L37),(CCT!K37-CCT!L37),(CEO!K37-CEO!L37),(CEPLAN!K37-CEPLAN!L37),(CEAVI!K37-CEAVI!L37))</f>
        <v>0</v>
      </c>
      <c r="M36" s="29">
        <f t="shared" si="0"/>
        <v>99</v>
      </c>
      <c r="N36" s="20">
        <f t="shared" si="1"/>
        <v>143.54999999999998</v>
      </c>
      <c r="O36" s="20">
        <f t="shared" si="2"/>
        <v>0</v>
      </c>
    </row>
    <row r="37" spans="1:15" ht="39.950000000000003" customHeight="1" x14ac:dyDescent="0.25">
      <c r="A37" s="127"/>
      <c r="B37" s="121"/>
      <c r="C37" s="47">
        <v>35</v>
      </c>
      <c r="D37" s="48" t="s">
        <v>318</v>
      </c>
      <c r="E37" s="58" t="s">
        <v>101</v>
      </c>
      <c r="F37" s="58" t="s">
        <v>446</v>
      </c>
      <c r="G37" s="57" t="s">
        <v>393</v>
      </c>
      <c r="H37" s="58" t="s">
        <v>25</v>
      </c>
      <c r="I37" s="50" t="s">
        <v>27</v>
      </c>
      <c r="J37" s="97">
        <v>1.45</v>
      </c>
      <c r="K37" s="42">
        <f>SUM(Reitoria!K38,ESAG!K38,CEART!K38,FAED!K38,CEAD!K38,CEFID!K38,CERES!K38,CESFI!K38,CAV!K38,CCT!K38,CEO!K38,CEPLAN!K38,CEAVI!K38)</f>
        <v>111</v>
      </c>
      <c r="L37" s="28">
        <f>SUM((Reitoria!K38-Reitoria!L38),(ESAG!K38-ESAG!L38),(CEART!K38-CEART!L38),(FAED!K38-FAED!L38),(CEAD!K38-CEAD!L38),(CEFID!K38-CEFID!L38),(CERES!K38-CERES!L38),(CESFI!K38-CESFI!L38),(CAV!K38-CAV!L38),(CCT!K38-CCT!L38),(CEO!K38-CEO!L38),(CEPLAN!K38-CEPLAN!L38),(CEAVI!K38-CEAVI!L38))</f>
        <v>12</v>
      </c>
      <c r="M37" s="29">
        <f t="shared" si="0"/>
        <v>99</v>
      </c>
      <c r="N37" s="20">
        <f t="shared" si="1"/>
        <v>160.94999999999999</v>
      </c>
      <c r="O37" s="20">
        <f t="shared" si="2"/>
        <v>17.399999999999999</v>
      </c>
    </row>
    <row r="38" spans="1:15" ht="39.950000000000003" customHeight="1" x14ac:dyDescent="0.25">
      <c r="A38" s="127"/>
      <c r="B38" s="121"/>
      <c r="C38" s="47">
        <v>36</v>
      </c>
      <c r="D38" s="48" t="s">
        <v>318</v>
      </c>
      <c r="E38" s="58" t="s">
        <v>102</v>
      </c>
      <c r="F38" s="58" t="s">
        <v>446</v>
      </c>
      <c r="G38" s="57" t="s">
        <v>394</v>
      </c>
      <c r="H38" s="58" t="s">
        <v>25</v>
      </c>
      <c r="I38" s="50" t="s">
        <v>27</v>
      </c>
      <c r="J38" s="97">
        <v>1.45</v>
      </c>
      <c r="K38" s="42">
        <f>SUM(Reitoria!K39,ESAG!K39,CEART!K39,FAED!K39,CEAD!K39,CEFID!K39,CERES!K39,CESFI!K39,CAV!K39,CCT!K39,CEO!K39,CEPLAN!K39,CEAVI!K39)</f>
        <v>75</v>
      </c>
      <c r="L38" s="28">
        <f>SUM((Reitoria!K39-Reitoria!L39),(ESAG!K39-ESAG!L39),(CEART!K39-CEART!L39),(FAED!K39-FAED!L39),(CEAD!K39-CEAD!L39),(CEFID!K39-CEFID!L39),(CERES!K39-CERES!L39),(CESFI!K39-CESFI!L39),(CAV!K39-CAV!L39),(CCT!K39-CCT!L39),(CEO!K39-CEO!L39),(CEPLAN!K39-CEPLAN!L39),(CEAVI!K39-CEAVI!L39))</f>
        <v>0</v>
      </c>
      <c r="M38" s="29">
        <f t="shared" si="0"/>
        <v>75</v>
      </c>
      <c r="N38" s="20">
        <f t="shared" si="1"/>
        <v>108.75</v>
      </c>
      <c r="O38" s="20">
        <f t="shared" si="2"/>
        <v>0</v>
      </c>
    </row>
    <row r="39" spans="1:15" ht="39.950000000000003" customHeight="1" x14ac:dyDescent="0.25">
      <c r="A39" s="127"/>
      <c r="B39" s="121"/>
      <c r="C39" s="47">
        <v>37</v>
      </c>
      <c r="D39" s="48" t="s">
        <v>318</v>
      </c>
      <c r="E39" s="58" t="s">
        <v>103</v>
      </c>
      <c r="F39" s="58" t="s">
        <v>446</v>
      </c>
      <c r="G39" s="57" t="s">
        <v>395</v>
      </c>
      <c r="H39" s="58" t="s">
        <v>25</v>
      </c>
      <c r="I39" s="50" t="s">
        <v>27</v>
      </c>
      <c r="J39" s="97">
        <v>1.45</v>
      </c>
      <c r="K39" s="42">
        <f>SUM(Reitoria!K40,ESAG!K40,CEART!K40,FAED!K40,CEAD!K40,CEFID!K40,CERES!K40,CESFI!K40,CAV!K40,CCT!K40,CEO!K40,CEPLAN!K40,CEAVI!K40)</f>
        <v>75</v>
      </c>
      <c r="L39" s="28">
        <f>SUM((Reitoria!K40-Reitoria!L40),(ESAG!K40-ESAG!L40),(CEART!K40-CEART!L40),(FAED!K40-FAED!L40),(CEAD!K40-CEAD!L40),(CEFID!K40-CEFID!L40),(CERES!K40-CERES!L40),(CESFI!K40-CESFI!L40),(CAV!K40-CAV!L40),(CCT!K40-CCT!L40),(CEO!K40-CEO!L40),(CEPLAN!K40-CEPLAN!L40),(CEAVI!K40-CEAVI!L40))</f>
        <v>24</v>
      </c>
      <c r="M39" s="29">
        <f t="shared" si="0"/>
        <v>51</v>
      </c>
      <c r="N39" s="20">
        <f t="shared" si="1"/>
        <v>108.75</v>
      </c>
      <c r="O39" s="20">
        <f t="shared" si="2"/>
        <v>34.799999999999997</v>
      </c>
    </row>
    <row r="40" spans="1:15" ht="39.950000000000003" customHeight="1" x14ac:dyDescent="0.25">
      <c r="A40" s="127"/>
      <c r="B40" s="121"/>
      <c r="C40" s="47">
        <v>38</v>
      </c>
      <c r="D40" s="48" t="s">
        <v>318</v>
      </c>
      <c r="E40" s="47" t="s">
        <v>93</v>
      </c>
      <c r="F40" s="47" t="s">
        <v>447</v>
      </c>
      <c r="G40" s="57" t="s">
        <v>448</v>
      </c>
      <c r="H40" s="47" t="s">
        <v>25</v>
      </c>
      <c r="I40" s="50" t="s">
        <v>27</v>
      </c>
      <c r="J40" s="97">
        <v>1.6</v>
      </c>
      <c r="K40" s="42">
        <f>SUM(Reitoria!K41,ESAG!K41,CEART!K41,FAED!K41,CEAD!K41,CEFID!K41,CERES!K41,CESFI!K41,CAV!K41,CCT!K41,CEO!K41,CEPLAN!K41,CEAVI!K41)</f>
        <v>1392</v>
      </c>
      <c r="L40" s="28">
        <f>SUM((Reitoria!K41-Reitoria!L41),(ESAG!K41-ESAG!L41),(CEART!K41-CEART!L41),(FAED!K41-FAED!L41),(CEAD!K41-CEAD!L41),(CEFID!K41-CEFID!L41),(CERES!K41-CERES!L41),(CESFI!K41-CESFI!L41),(CAV!K41-CAV!L41),(CCT!K41-CCT!L41),(CEO!K41-CEO!L41),(CEPLAN!K41-CEPLAN!L41),(CEAVI!K41-CEAVI!L41))</f>
        <v>446</v>
      </c>
      <c r="M40" s="29">
        <f t="shared" si="0"/>
        <v>946</v>
      </c>
      <c r="N40" s="20">
        <f t="shared" si="1"/>
        <v>2227.2000000000003</v>
      </c>
      <c r="O40" s="20">
        <f t="shared" si="2"/>
        <v>713.6</v>
      </c>
    </row>
    <row r="41" spans="1:15" ht="39.950000000000003" customHeight="1" x14ac:dyDescent="0.25">
      <c r="A41" s="127"/>
      <c r="B41" s="121"/>
      <c r="C41" s="47">
        <v>39</v>
      </c>
      <c r="D41" s="48" t="s">
        <v>318</v>
      </c>
      <c r="E41" s="47" t="s">
        <v>97</v>
      </c>
      <c r="F41" s="47" t="s">
        <v>447</v>
      </c>
      <c r="G41" s="57" t="s">
        <v>449</v>
      </c>
      <c r="H41" s="47" t="s">
        <v>25</v>
      </c>
      <c r="I41" s="50" t="s">
        <v>27</v>
      </c>
      <c r="J41" s="97">
        <v>1.6</v>
      </c>
      <c r="K41" s="42">
        <f>SUM(Reitoria!K42,ESAG!K42,CEART!K42,FAED!K42,CEAD!K42,CEFID!K42,CERES!K42,CESFI!K42,CAV!K42,CCT!K42,CEO!K42,CEPLAN!K42,CEAVI!K42)</f>
        <v>513</v>
      </c>
      <c r="L41" s="28">
        <f>SUM((Reitoria!K42-Reitoria!L42),(ESAG!K42-ESAG!L42),(CEART!K42-CEART!L42),(FAED!K42-FAED!L42),(CEAD!K42-CEAD!L42),(CEFID!K42-CEFID!L42),(CERES!K42-CERES!L42),(CESFI!K42-CESFI!L42),(CAV!K42-CAV!L42),(CCT!K42-CCT!L42),(CEO!K42-CEO!L42),(CEPLAN!K42-CEPLAN!L42),(CEAVI!K42-CEAVI!L42))</f>
        <v>99</v>
      </c>
      <c r="M41" s="29">
        <f t="shared" si="0"/>
        <v>414</v>
      </c>
      <c r="N41" s="20">
        <f t="shared" si="1"/>
        <v>820.80000000000007</v>
      </c>
      <c r="O41" s="20">
        <f t="shared" si="2"/>
        <v>158.4</v>
      </c>
    </row>
    <row r="42" spans="1:15" ht="39.950000000000003" customHeight="1" x14ac:dyDescent="0.25">
      <c r="A42" s="127"/>
      <c r="B42" s="121"/>
      <c r="C42" s="47">
        <v>40</v>
      </c>
      <c r="D42" s="48" t="s">
        <v>318</v>
      </c>
      <c r="E42" s="47" t="s">
        <v>95</v>
      </c>
      <c r="F42" s="47" t="s">
        <v>447</v>
      </c>
      <c r="G42" s="57" t="s">
        <v>450</v>
      </c>
      <c r="H42" s="47" t="s">
        <v>25</v>
      </c>
      <c r="I42" s="50" t="s">
        <v>27</v>
      </c>
      <c r="J42" s="97">
        <v>1.6</v>
      </c>
      <c r="K42" s="42">
        <f>SUM(Reitoria!K43,ESAG!K43,CEART!K43,FAED!K43,CEAD!K43,CEFID!K43,CERES!K43,CESFI!K43,CAV!K43,CCT!K43,CEO!K43,CEPLAN!K43,CEAVI!K43)</f>
        <v>579</v>
      </c>
      <c r="L42" s="28">
        <f>SUM((Reitoria!K43-Reitoria!L43),(ESAG!K43-ESAG!L43),(CEART!K43-CEART!L43),(FAED!K43-FAED!L43),(CEAD!K43-CEAD!L43),(CEFID!K43-CEFID!L43),(CERES!K43-CERES!L43),(CESFI!K43-CESFI!L43),(CAV!K43-CAV!L43),(CCT!K43-CCT!L43),(CEO!K43-CEO!L43),(CEPLAN!K43-CEPLAN!L43),(CEAVI!K43-CEAVI!L43))</f>
        <v>69</v>
      </c>
      <c r="M42" s="29">
        <f t="shared" si="0"/>
        <v>510</v>
      </c>
      <c r="N42" s="20">
        <f t="shared" si="1"/>
        <v>926.40000000000009</v>
      </c>
      <c r="O42" s="20">
        <f t="shared" si="2"/>
        <v>110.4</v>
      </c>
    </row>
    <row r="43" spans="1:15" ht="39.950000000000003" customHeight="1" x14ac:dyDescent="0.25">
      <c r="A43" s="127"/>
      <c r="B43" s="121"/>
      <c r="C43" s="47">
        <v>41</v>
      </c>
      <c r="D43" s="48" t="s">
        <v>318</v>
      </c>
      <c r="E43" s="47" t="s">
        <v>96</v>
      </c>
      <c r="F43" s="47" t="s">
        <v>447</v>
      </c>
      <c r="G43" s="57" t="s">
        <v>451</v>
      </c>
      <c r="H43" s="47" t="s">
        <v>25</v>
      </c>
      <c r="I43" s="50" t="s">
        <v>27</v>
      </c>
      <c r="J43" s="97">
        <v>1.56</v>
      </c>
      <c r="K43" s="42">
        <f>SUM(Reitoria!K44,ESAG!K44,CEART!K44,FAED!K44,CEAD!K44,CEFID!K44,CERES!K44,CESFI!K44,CAV!K44,CCT!K44,CEO!K44,CEPLAN!K44,CEAVI!K44)</f>
        <v>557</v>
      </c>
      <c r="L43" s="28">
        <f>SUM((Reitoria!K44-Reitoria!L44),(ESAG!K44-ESAG!L44),(CEART!K44-CEART!L44),(FAED!K44-FAED!L44),(CEAD!K44-CEAD!L44),(CEFID!K44-CEFID!L44),(CERES!K44-CERES!L44),(CESFI!K44-CESFI!L44),(CAV!K44-CAV!L44),(CCT!K44-CCT!L44),(CEO!K44-CEO!L44),(CEPLAN!K44-CEPLAN!L44),(CEAVI!K44-CEAVI!L44))</f>
        <v>105</v>
      </c>
      <c r="M43" s="29">
        <f t="shared" si="0"/>
        <v>452</v>
      </c>
      <c r="N43" s="20">
        <f t="shared" si="1"/>
        <v>868.92000000000007</v>
      </c>
      <c r="O43" s="20">
        <f t="shared" si="2"/>
        <v>163.80000000000001</v>
      </c>
    </row>
    <row r="44" spans="1:15" ht="39.950000000000003" customHeight="1" x14ac:dyDescent="0.25">
      <c r="A44" s="127"/>
      <c r="B44" s="121"/>
      <c r="C44" s="47">
        <v>42</v>
      </c>
      <c r="D44" s="48" t="s">
        <v>318</v>
      </c>
      <c r="E44" s="47" t="s">
        <v>94</v>
      </c>
      <c r="F44" s="47" t="s">
        <v>447</v>
      </c>
      <c r="G44" s="57" t="s">
        <v>452</v>
      </c>
      <c r="H44" s="47" t="s">
        <v>25</v>
      </c>
      <c r="I44" s="50" t="s">
        <v>27</v>
      </c>
      <c r="J44" s="97">
        <v>1.6</v>
      </c>
      <c r="K44" s="42">
        <f>SUM(Reitoria!K45,ESAG!K45,CEART!K45,FAED!K45,CEAD!K45,CEFID!K45,CERES!K45,CESFI!K45,CAV!K45,CCT!K45,CEO!K45,CEPLAN!K45,CEAVI!K45)</f>
        <v>674</v>
      </c>
      <c r="L44" s="28">
        <f>SUM((Reitoria!K45-Reitoria!L45),(ESAG!K45-ESAG!L45),(CEART!K45-CEART!L45),(FAED!K45-FAED!L45),(CEAD!K45-CEAD!L45),(CEFID!K45-CEFID!L45),(CERES!K45-CERES!L45),(CESFI!K45-CESFI!L45),(CAV!K45-CAV!L45),(CCT!K45-CCT!L45),(CEO!K45-CEO!L45),(CEPLAN!K45-CEPLAN!L45),(CEAVI!K45-CEAVI!L45))</f>
        <v>70</v>
      </c>
      <c r="M44" s="29">
        <f t="shared" si="0"/>
        <v>604</v>
      </c>
      <c r="N44" s="20">
        <f t="shared" si="1"/>
        <v>1078.4000000000001</v>
      </c>
      <c r="O44" s="20">
        <f t="shared" si="2"/>
        <v>112</v>
      </c>
    </row>
    <row r="45" spans="1:15" ht="39.950000000000003" customHeight="1" x14ac:dyDescent="0.25">
      <c r="A45" s="127"/>
      <c r="B45" s="121"/>
      <c r="C45" s="47">
        <v>43</v>
      </c>
      <c r="D45" s="48" t="s">
        <v>318</v>
      </c>
      <c r="E45" s="58" t="s">
        <v>106</v>
      </c>
      <c r="F45" s="58" t="s">
        <v>416</v>
      </c>
      <c r="G45" s="49" t="s">
        <v>453</v>
      </c>
      <c r="H45" s="47" t="s">
        <v>25</v>
      </c>
      <c r="I45" s="50" t="s">
        <v>27</v>
      </c>
      <c r="J45" s="97">
        <v>2</v>
      </c>
      <c r="K45" s="42">
        <f>SUM(Reitoria!K46,ESAG!K46,CEART!K46,FAED!K46,CEAD!K46,CEFID!K46,CERES!K46,CESFI!K46,CAV!K46,CCT!K46,CEO!K46,CEPLAN!K46,CEAVI!K46)</f>
        <v>648</v>
      </c>
      <c r="L45" s="28">
        <f>SUM((Reitoria!K46-Reitoria!L46),(ESAG!K46-ESAG!L46),(CEART!K46-CEART!L46),(FAED!K46-FAED!L46),(CEAD!K46-CEAD!L46),(CEFID!K46-CEFID!L46),(CERES!K46-CERES!L46),(CESFI!K46-CESFI!L46),(CAV!K46-CAV!L46),(CCT!K46-CCT!L46),(CEO!K46-CEO!L46),(CEPLAN!K46-CEPLAN!L46),(CEAVI!K46-CEAVI!L46))</f>
        <v>59</v>
      </c>
      <c r="M45" s="29">
        <f t="shared" si="0"/>
        <v>589</v>
      </c>
      <c r="N45" s="20">
        <f t="shared" si="1"/>
        <v>1296</v>
      </c>
      <c r="O45" s="20">
        <f t="shared" si="2"/>
        <v>118</v>
      </c>
    </row>
    <row r="46" spans="1:15" ht="39.950000000000003" customHeight="1" x14ac:dyDescent="0.25">
      <c r="A46" s="127"/>
      <c r="B46" s="121"/>
      <c r="C46" s="47">
        <v>44</v>
      </c>
      <c r="D46" s="48" t="s">
        <v>318</v>
      </c>
      <c r="E46" s="58" t="s">
        <v>107</v>
      </c>
      <c r="F46" s="58" t="s">
        <v>416</v>
      </c>
      <c r="G46" s="49" t="s">
        <v>454</v>
      </c>
      <c r="H46" s="47" t="s">
        <v>25</v>
      </c>
      <c r="I46" s="50" t="s">
        <v>27</v>
      </c>
      <c r="J46" s="97">
        <v>2</v>
      </c>
      <c r="K46" s="42">
        <f>SUM(Reitoria!K47,ESAG!K47,CEART!K47,FAED!K47,CEAD!K47,CEFID!K47,CERES!K47,CESFI!K47,CAV!K47,CCT!K47,CEO!K47,CEPLAN!K47,CEAVI!K47)</f>
        <v>644</v>
      </c>
      <c r="L46" s="28">
        <f>SUM((Reitoria!K47-Reitoria!L47),(ESAG!K47-ESAG!L47),(CEART!K47-CEART!L47),(FAED!K47-FAED!L47),(CEAD!K47-CEAD!L47),(CEFID!K47-CEFID!L47),(CERES!K47-CERES!L47),(CESFI!K47-CESFI!L47),(CAV!K47-CAV!L47),(CCT!K47-CCT!L47),(CEO!K47-CEO!L47),(CEPLAN!K47-CEPLAN!L47),(CEAVI!K47-CEAVI!L47))</f>
        <v>111</v>
      </c>
      <c r="M46" s="29">
        <f t="shared" si="0"/>
        <v>533</v>
      </c>
      <c r="N46" s="20">
        <f t="shared" si="1"/>
        <v>1288</v>
      </c>
      <c r="O46" s="20">
        <f t="shared" si="2"/>
        <v>222</v>
      </c>
    </row>
    <row r="47" spans="1:15" ht="39.950000000000003" customHeight="1" x14ac:dyDescent="0.25">
      <c r="A47" s="127"/>
      <c r="B47" s="121"/>
      <c r="C47" s="47">
        <v>45</v>
      </c>
      <c r="D47" s="48" t="s">
        <v>325</v>
      </c>
      <c r="E47" s="58" t="s">
        <v>105</v>
      </c>
      <c r="F47" s="58" t="s">
        <v>455</v>
      </c>
      <c r="G47" s="59" t="s">
        <v>456</v>
      </c>
      <c r="H47" s="47" t="s">
        <v>25</v>
      </c>
      <c r="I47" s="50" t="s">
        <v>27</v>
      </c>
      <c r="J47" s="97">
        <v>10</v>
      </c>
      <c r="K47" s="42">
        <f>SUM(Reitoria!K48,ESAG!K48,CEART!K48,FAED!K48,CEAD!K48,CEFID!K48,CERES!K48,CESFI!K48,CAV!K48,CCT!K48,CEO!K48,CEPLAN!K48,CEAVI!K48)</f>
        <v>12</v>
      </c>
      <c r="L47" s="28">
        <f>SUM((Reitoria!K48-Reitoria!L48),(ESAG!K48-ESAG!L48),(CEART!K48-CEART!L48),(FAED!K48-FAED!L48),(CEAD!K48-CEAD!L48),(CEFID!K48-CEFID!L48),(CERES!K48-CERES!L48),(CESFI!K48-CESFI!L48),(CAV!K48-CAV!L48),(CCT!K48-CCT!L48),(CEO!K48-CEO!L48),(CEPLAN!K48-CEPLAN!L48),(CEAVI!K48-CEAVI!L48))</f>
        <v>7</v>
      </c>
      <c r="M47" s="29">
        <f t="shared" si="0"/>
        <v>5</v>
      </c>
      <c r="N47" s="20">
        <f t="shared" si="1"/>
        <v>120</v>
      </c>
      <c r="O47" s="20">
        <f t="shared" si="2"/>
        <v>70</v>
      </c>
    </row>
    <row r="48" spans="1:15" ht="39.950000000000003" customHeight="1" x14ac:dyDescent="0.25">
      <c r="A48" s="127"/>
      <c r="B48" s="121"/>
      <c r="C48" s="47">
        <v>46</v>
      </c>
      <c r="D48" s="48" t="s">
        <v>318</v>
      </c>
      <c r="E48" s="47" t="s">
        <v>135</v>
      </c>
      <c r="F48" s="47" t="s">
        <v>457</v>
      </c>
      <c r="G48" s="49" t="s">
        <v>136</v>
      </c>
      <c r="H48" s="47" t="s">
        <v>25</v>
      </c>
      <c r="I48" s="50" t="s">
        <v>134</v>
      </c>
      <c r="J48" s="95">
        <v>0.8</v>
      </c>
      <c r="K48" s="42">
        <f>SUM(Reitoria!K49,ESAG!K49,CEART!K49,FAED!K49,CEAD!K49,CEFID!K49,CERES!K49,CESFI!K49,CAV!K49,CCT!K49,CEO!K49,CEPLAN!K49,CEAVI!K49)</f>
        <v>2000</v>
      </c>
      <c r="L48" s="28">
        <f>SUM((Reitoria!K49-Reitoria!L49),(ESAG!K49-ESAG!L49),(CEART!K49-CEART!L49),(FAED!K49-FAED!L49),(CEAD!K49-CEAD!L49),(CEFID!K49-CEFID!L49),(CERES!K49-CERES!L49),(CESFI!K49-CESFI!L49),(CAV!K49-CAV!L49),(CCT!K49-CCT!L49),(CEO!K49-CEO!L49),(CEPLAN!K49-CEPLAN!L49),(CEAVI!K49-CEAVI!L49))</f>
        <v>200</v>
      </c>
      <c r="M48" s="29">
        <f t="shared" si="0"/>
        <v>1800</v>
      </c>
      <c r="N48" s="20">
        <f t="shared" si="1"/>
        <v>1600</v>
      </c>
      <c r="O48" s="20">
        <f t="shared" si="2"/>
        <v>160</v>
      </c>
    </row>
    <row r="49" spans="1:15" ht="39.950000000000003" customHeight="1" x14ac:dyDescent="0.25">
      <c r="A49" s="128"/>
      <c r="B49" s="122"/>
      <c r="C49" s="47">
        <v>47</v>
      </c>
      <c r="D49" s="48" t="s">
        <v>318</v>
      </c>
      <c r="E49" s="47" t="s">
        <v>132</v>
      </c>
      <c r="F49" s="47" t="s">
        <v>458</v>
      </c>
      <c r="G49" s="49" t="s">
        <v>133</v>
      </c>
      <c r="H49" s="47" t="s">
        <v>25</v>
      </c>
      <c r="I49" s="50" t="s">
        <v>134</v>
      </c>
      <c r="J49" s="95">
        <v>1.1599999999999999</v>
      </c>
      <c r="K49" s="42">
        <f>SUM(Reitoria!K50,ESAG!K50,CEART!K50,FAED!K50,CEAD!K50,CEFID!K50,CERES!K50,CESFI!K50,CAV!K50,CCT!K50,CEO!K50,CEPLAN!K50,CEAVI!K50)</f>
        <v>4600</v>
      </c>
      <c r="L49" s="28">
        <f>SUM((Reitoria!K50-Reitoria!L50),(ESAG!K50-ESAG!L50),(CEART!K50-CEART!L50),(FAED!K50-FAED!L50),(CEAD!K50-CEAD!L50),(CEFID!K50-CEFID!L50),(CERES!K50-CERES!L50),(CESFI!K50-CESFI!L50),(CAV!K50-CAV!L50),(CCT!K50-CCT!L50),(CEO!K50-CEO!L50),(CEPLAN!K50-CEPLAN!L50),(CEAVI!K50-CEAVI!L50))</f>
        <v>3050</v>
      </c>
      <c r="M49" s="29">
        <f t="shared" si="0"/>
        <v>1550</v>
      </c>
      <c r="N49" s="20">
        <f t="shared" si="1"/>
        <v>5336</v>
      </c>
      <c r="O49" s="20">
        <f t="shared" si="2"/>
        <v>3537.9999999999995</v>
      </c>
    </row>
    <row r="50" spans="1:15" ht="39.950000000000003" customHeight="1" x14ac:dyDescent="0.25">
      <c r="A50" s="110">
        <v>6</v>
      </c>
      <c r="B50" s="112" t="s">
        <v>410</v>
      </c>
      <c r="C50" s="51">
        <v>48</v>
      </c>
      <c r="D50" s="52" t="s">
        <v>318</v>
      </c>
      <c r="E50" s="60" t="s">
        <v>108</v>
      </c>
      <c r="F50" s="60" t="s">
        <v>412</v>
      </c>
      <c r="G50" s="53" t="s">
        <v>459</v>
      </c>
      <c r="H50" s="51" t="s">
        <v>25</v>
      </c>
      <c r="I50" s="54" t="s">
        <v>27</v>
      </c>
      <c r="J50" s="98">
        <v>1.36</v>
      </c>
      <c r="K50" s="42">
        <f>SUM(Reitoria!K51,ESAG!K51,CEART!K51,FAED!K51,CEAD!K51,CEFID!K51,CERES!K51,CESFI!K51,CAV!K51,CCT!K51,CEO!K51,CEPLAN!K51,CEAVI!K51)</f>
        <v>4288</v>
      </c>
      <c r="L50" s="28">
        <f>SUM((Reitoria!K51-Reitoria!L51),(ESAG!K51-ESAG!L51),(CEART!K51-CEART!L51),(FAED!K51-FAED!L51),(CEAD!K51-CEAD!L51),(CEFID!K51-CEFID!L51),(CERES!K51-CERES!L51),(CESFI!K51-CESFI!L51),(CAV!K51-CAV!L51),(CCT!K51-CCT!L51),(CEO!K51-CEO!L51),(CEPLAN!K51-CEPLAN!L51),(CEAVI!K51-CEAVI!L51))</f>
        <v>1858</v>
      </c>
      <c r="M50" s="29">
        <f t="shared" si="0"/>
        <v>2430</v>
      </c>
      <c r="N50" s="20">
        <f t="shared" si="1"/>
        <v>5831.68</v>
      </c>
      <c r="O50" s="20">
        <f t="shared" si="2"/>
        <v>2526.88</v>
      </c>
    </row>
    <row r="51" spans="1:15" ht="39.950000000000003" customHeight="1" x14ac:dyDescent="0.25">
      <c r="A51" s="110"/>
      <c r="B51" s="113"/>
      <c r="C51" s="51">
        <v>49</v>
      </c>
      <c r="D51" s="52" t="s">
        <v>318</v>
      </c>
      <c r="E51" s="60" t="s">
        <v>109</v>
      </c>
      <c r="F51" s="60" t="s">
        <v>412</v>
      </c>
      <c r="G51" s="53" t="s">
        <v>460</v>
      </c>
      <c r="H51" s="51" t="s">
        <v>25</v>
      </c>
      <c r="I51" s="54" t="s">
        <v>27</v>
      </c>
      <c r="J51" s="98">
        <v>1.38</v>
      </c>
      <c r="K51" s="42">
        <f>SUM(Reitoria!K52,ESAG!K52,CEART!K52,FAED!K52,CEAD!K52,CEFID!K52,CERES!K52,CESFI!K52,CAV!K52,CCT!K52,CEO!K52,CEPLAN!K52,CEAVI!K52)</f>
        <v>4563</v>
      </c>
      <c r="L51" s="28">
        <f>SUM((Reitoria!K52-Reitoria!L52),(ESAG!K52-ESAG!L52),(CEART!K52-CEART!L52),(FAED!K52-FAED!L52),(CEAD!K52-CEAD!L52),(CEFID!K52-CEFID!L52),(CERES!K52-CERES!L52),(CESFI!K52-CESFI!L52),(CAV!K52-CAV!L52),(CCT!K52-CCT!L52),(CEO!K52-CEO!L52),(CEPLAN!K52-CEPLAN!L52),(CEAVI!K52-CEAVI!L52))</f>
        <v>1802</v>
      </c>
      <c r="M51" s="29">
        <f t="shared" si="0"/>
        <v>2761</v>
      </c>
      <c r="N51" s="20">
        <f t="shared" si="1"/>
        <v>6296.94</v>
      </c>
      <c r="O51" s="20">
        <f t="shared" si="2"/>
        <v>2486.7599999999998</v>
      </c>
    </row>
    <row r="52" spans="1:15" ht="39.950000000000003" customHeight="1" x14ac:dyDescent="0.25">
      <c r="A52" s="110"/>
      <c r="B52" s="113"/>
      <c r="C52" s="51">
        <v>50</v>
      </c>
      <c r="D52" s="52" t="s">
        <v>318</v>
      </c>
      <c r="E52" s="60" t="s">
        <v>110</v>
      </c>
      <c r="F52" s="60" t="s">
        <v>412</v>
      </c>
      <c r="G52" s="53" t="s">
        <v>461</v>
      </c>
      <c r="H52" s="51" t="s">
        <v>25</v>
      </c>
      <c r="I52" s="54" t="s">
        <v>27</v>
      </c>
      <c r="J52" s="98">
        <v>1.36</v>
      </c>
      <c r="K52" s="42">
        <f>SUM(Reitoria!K53,ESAG!K53,CEART!K53,FAED!K53,CEAD!K53,CEFID!K53,CERES!K53,CESFI!K53,CAV!K53,CCT!K53,CEO!K53,CEPLAN!K53,CEAVI!K53)</f>
        <v>1793</v>
      </c>
      <c r="L52" s="28">
        <f>SUM((Reitoria!K53-Reitoria!L53),(ESAG!K53-ESAG!L53),(CEART!K53-CEART!L53),(FAED!K53-FAED!L53),(CEAD!K53-CEAD!L53),(CEFID!K53-CEFID!L53),(CERES!K53-CERES!L53),(CESFI!K53-CESFI!L53),(CAV!K53-CAV!L53),(CCT!K53-CCT!L53),(CEO!K53-CEO!L53),(CEPLAN!K53-CEPLAN!L53),(CEAVI!K53-CEAVI!L53))</f>
        <v>200</v>
      </c>
      <c r="M52" s="29">
        <f t="shared" si="0"/>
        <v>1593</v>
      </c>
      <c r="N52" s="20">
        <f t="shared" si="1"/>
        <v>2438.48</v>
      </c>
      <c r="O52" s="20">
        <f t="shared" si="2"/>
        <v>272</v>
      </c>
    </row>
    <row r="53" spans="1:15" ht="39.950000000000003" customHeight="1" x14ac:dyDescent="0.25">
      <c r="A53" s="110"/>
      <c r="B53" s="113"/>
      <c r="C53" s="51">
        <v>51</v>
      </c>
      <c r="D53" s="52" t="s">
        <v>318</v>
      </c>
      <c r="E53" s="60" t="s">
        <v>111</v>
      </c>
      <c r="F53" s="60" t="s">
        <v>412</v>
      </c>
      <c r="G53" s="53" t="s">
        <v>462</v>
      </c>
      <c r="H53" s="51" t="s">
        <v>25</v>
      </c>
      <c r="I53" s="54" t="s">
        <v>27</v>
      </c>
      <c r="J53" s="98">
        <v>1.36</v>
      </c>
      <c r="K53" s="42">
        <f>SUM(Reitoria!K54,ESAG!K54,CEART!K54,FAED!K54,CEAD!K54,CEFID!K54,CERES!K54,CESFI!K54,CAV!K54,CCT!K54,CEO!K54,CEPLAN!K54,CEAVI!K54)</f>
        <v>2859</v>
      </c>
      <c r="L53" s="28">
        <f>SUM((Reitoria!K54-Reitoria!L54),(ESAG!K54-ESAG!L54),(CEART!K54-CEART!L54),(FAED!K54-FAED!L54),(CEAD!K54-CEAD!L54),(CEFID!K54-CEFID!L54),(CERES!K54-CERES!L54),(CESFI!K54-CESFI!L54),(CAV!K54-CAV!L54),(CCT!K54-CCT!L54),(CEO!K54-CEO!L54),(CEPLAN!K54-CEPLAN!L54),(CEAVI!K54-CEAVI!L54))</f>
        <v>982</v>
      </c>
      <c r="M53" s="29">
        <f t="shared" si="0"/>
        <v>1877</v>
      </c>
      <c r="N53" s="20">
        <f t="shared" si="1"/>
        <v>3888.2400000000002</v>
      </c>
      <c r="O53" s="20">
        <f t="shared" si="2"/>
        <v>1335.5200000000002</v>
      </c>
    </row>
    <row r="54" spans="1:15" ht="39.950000000000003" customHeight="1" x14ac:dyDescent="0.25">
      <c r="A54" s="111"/>
      <c r="B54" s="114"/>
      <c r="C54" s="51">
        <v>52</v>
      </c>
      <c r="D54" s="52" t="s">
        <v>326</v>
      </c>
      <c r="E54" s="51" t="s">
        <v>112</v>
      </c>
      <c r="F54" s="51" t="s">
        <v>414</v>
      </c>
      <c r="G54" s="53" t="s">
        <v>113</v>
      </c>
      <c r="H54" s="51" t="s">
        <v>25</v>
      </c>
      <c r="I54" s="54" t="s">
        <v>114</v>
      </c>
      <c r="J54" s="96">
        <v>4.72</v>
      </c>
      <c r="K54" s="42">
        <f>SUM(Reitoria!K55,ESAG!K55,CEART!K55,FAED!K55,CEAD!K55,CEFID!K55,CERES!K55,CESFI!K55,CAV!K55,CCT!K55,CEO!K55,CEPLAN!K55,CEAVI!K55)</f>
        <v>475</v>
      </c>
      <c r="L54" s="28">
        <f>SUM((Reitoria!K55-Reitoria!L55),(ESAG!K55-ESAG!L55),(CEART!K55-CEART!L55),(FAED!K55-FAED!L55),(CEAD!K55-CEAD!L55),(CEFID!K55-CEFID!L55),(CERES!K55-CERES!L55),(CESFI!K55-CESFI!L55),(CAV!K55-CAV!L55),(CCT!K55-CCT!L55),(CEO!K55-CEO!L55),(CEPLAN!K55-CEPLAN!L55),(CEAVI!K55-CEAVI!L55))</f>
        <v>32</v>
      </c>
      <c r="M54" s="29">
        <f t="shared" si="0"/>
        <v>443</v>
      </c>
      <c r="N54" s="20">
        <f t="shared" si="1"/>
        <v>2242</v>
      </c>
      <c r="O54" s="20">
        <f t="shared" si="2"/>
        <v>151.04</v>
      </c>
    </row>
    <row r="55" spans="1:15" ht="39.950000000000003" customHeight="1" x14ac:dyDescent="0.25">
      <c r="A55" s="126">
        <v>7</v>
      </c>
      <c r="B55" s="120" t="s">
        <v>410</v>
      </c>
      <c r="C55" s="47">
        <v>53</v>
      </c>
      <c r="D55" s="48" t="s">
        <v>316</v>
      </c>
      <c r="E55" s="47" t="s">
        <v>143</v>
      </c>
      <c r="F55" s="47" t="s">
        <v>463</v>
      </c>
      <c r="G55" s="49" t="s">
        <v>144</v>
      </c>
      <c r="H55" s="47" t="s">
        <v>33</v>
      </c>
      <c r="I55" s="50" t="s">
        <v>27</v>
      </c>
      <c r="J55" s="95">
        <v>0.73</v>
      </c>
      <c r="K55" s="42">
        <f>SUM(Reitoria!K56,ESAG!K56,CEART!K56,FAED!K56,CEAD!K56,CEFID!K56,CERES!K56,CESFI!K56,CAV!K56,CCT!K56,CEO!K56,CEPLAN!K56,CEAVI!K56)</f>
        <v>295</v>
      </c>
      <c r="L55" s="28">
        <f>SUM((Reitoria!K56-Reitoria!L56),(ESAG!K56-ESAG!L56),(CEART!K56-CEART!L56),(FAED!K56-FAED!L56),(CEAD!K56-CEAD!L56),(CEFID!K56-CEFID!L56),(CERES!K56-CERES!L56),(CESFI!K56-CESFI!L56),(CAV!K56-CAV!L56),(CCT!K56-CCT!L56),(CEO!K56-CEO!L56),(CEPLAN!K56-CEPLAN!L56),(CEAVI!K56-CEAVI!L56))</f>
        <v>75</v>
      </c>
      <c r="M55" s="29">
        <f t="shared" si="0"/>
        <v>220</v>
      </c>
      <c r="N55" s="20">
        <f t="shared" si="1"/>
        <v>215.35</v>
      </c>
      <c r="O55" s="20">
        <f t="shared" si="2"/>
        <v>54.75</v>
      </c>
    </row>
    <row r="56" spans="1:15" ht="39.950000000000003" customHeight="1" x14ac:dyDescent="0.25">
      <c r="A56" s="127"/>
      <c r="B56" s="121"/>
      <c r="C56" s="47">
        <v>54</v>
      </c>
      <c r="D56" s="48" t="s">
        <v>316</v>
      </c>
      <c r="E56" s="47" t="s">
        <v>145</v>
      </c>
      <c r="F56" s="47" t="s">
        <v>463</v>
      </c>
      <c r="G56" s="49" t="s">
        <v>146</v>
      </c>
      <c r="H56" s="47" t="s">
        <v>33</v>
      </c>
      <c r="I56" s="50" t="s">
        <v>27</v>
      </c>
      <c r="J56" s="95">
        <v>0.73</v>
      </c>
      <c r="K56" s="42">
        <f>SUM(Reitoria!K57,ESAG!K57,CEART!K57,FAED!K57,CEAD!K57,CEFID!K57,CERES!K57,CESFI!K57,CAV!K57,CCT!K57,CEO!K57,CEPLAN!K57,CEAVI!K57)</f>
        <v>395</v>
      </c>
      <c r="L56" s="28">
        <f>SUM((Reitoria!K57-Reitoria!L57),(ESAG!K57-ESAG!L57),(CEART!K57-CEART!L57),(FAED!K57-FAED!L57),(CEAD!K57-CEAD!L57),(CEFID!K57-CEFID!L57),(CERES!K57-CERES!L57),(CESFI!K57-CESFI!L57),(CAV!K57-CAV!L57),(CCT!K57-CCT!L57),(CEO!K57-CEO!L57),(CEPLAN!K57-CEPLAN!L57),(CEAVI!K57-CEAVI!L57))</f>
        <v>75</v>
      </c>
      <c r="M56" s="29">
        <f t="shared" si="0"/>
        <v>320</v>
      </c>
      <c r="N56" s="20">
        <f t="shared" si="1"/>
        <v>288.34999999999997</v>
      </c>
      <c r="O56" s="20">
        <f t="shared" si="2"/>
        <v>54.75</v>
      </c>
    </row>
    <row r="57" spans="1:15" ht="39.950000000000003" customHeight="1" x14ac:dyDescent="0.25">
      <c r="A57" s="127"/>
      <c r="B57" s="121"/>
      <c r="C57" s="47">
        <v>55</v>
      </c>
      <c r="D57" s="48" t="s">
        <v>316</v>
      </c>
      <c r="E57" s="47" t="s">
        <v>147</v>
      </c>
      <c r="F57" s="47" t="s">
        <v>463</v>
      </c>
      <c r="G57" s="49" t="s">
        <v>148</v>
      </c>
      <c r="H57" s="47" t="s">
        <v>33</v>
      </c>
      <c r="I57" s="50" t="s">
        <v>27</v>
      </c>
      <c r="J57" s="95">
        <v>0.73</v>
      </c>
      <c r="K57" s="42">
        <f>SUM(Reitoria!K58,ESAG!K58,CEART!K58,FAED!K58,CEAD!K58,CEFID!K58,CERES!K58,CESFI!K58,CAV!K58,CCT!K58,CEO!K58,CEPLAN!K58,CEAVI!K58)</f>
        <v>525</v>
      </c>
      <c r="L57" s="28">
        <f>SUM((Reitoria!K58-Reitoria!L58),(ESAG!K58-ESAG!L58),(CEART!K58-CEART!L58),(FAED!K58-FAED!L58),(CEAD!K58-CEAD!L58),(CEFID!K58-CEFID!L58),(CERES!K58-CERES!L58),(CESFI!K58-CESFI!L58),(CAV!K58-CAV!L58),(CCT!K58-CCT!L58),(CEO!K58-CEO!L58),(CEPLAN!K58-CEPLAN!L58),(CEAVI!K58-CEAVI!L58))</f>
        <v>145</v>
      </c>
      <c r="M57" s="29">
        <f t="shared" si="0"/>
        <v>380</v>
      </c>
      <c r="N57" s="20">
        <f t="shared" si="1"/>
        <v>383.25</v>
      </c>
      <c r="O57" s="20">
        <f t="shared" si="2"/>
        <v>105.85</v>
      </c>
    </row>
    <row r="58" spans="1:15" ht="39.950000000000003" customHeight="1" x14ac:dyDescent="0.25">
      <c r="A58" s="127"/>
      <c r="B58" s="121"/>
      <c r="C58" s="47">
        <v>56</v>
      </c>
      <c r="D58" s="48" t="s">
        <v>316</v>
      </c>
      <c r="E58" s="47" t="s">
        <v>149</v>
      </c>
      <c r="F58" s="47" t="s">
        <v>463</v>
      </c>
      <c r="G58" s="49" t="s">
        <v>150</v>
      </c>
      <c r="H58" s="47" t="s">
        <v>25</v>
      </c>
      <c r="I58" s="50" t="s">
        <v>27</v>
      </c>
      <c r="J58" s="95">
        <v>0.73</v>
      </c>
      <c r="K58" s="42">
        <f>SUM(Reitoria!K59,ESAG!K59,CEART!K59,FAED!K59,CEAD!K59,CEFID!K59,CERES!K59,CESFI!K59,CAV!K59,CCT!K59,CEO!K59,CEPLAN!K59,CEAVI!K59)</f>
        <v>295</v>
      </c>
      <c r="L58" s="28">
        <f>SUM((Reitoria!K59-Reitoria!L59),(ESAG!K59-ESAG!L59),(CEART!K59-CEART!L59),(FAED!K59-FAED!L59),(CEAD!K59-CEAD!L59),(CEFID!K59-CEFID!L59),(CERES!K59-CERES!L59),(CESFI!K59-CESFI!L59),(CAV!K59-CAV!L59),(CCT!K59-CCT!L59),(CEO!K59-CEO!L59),(CEPLAN!K59-CEPLAN!L59),(CEAVI!K59-CEAVI!L59))</f>
        <v>75</v>
      </c>
      <c r="M58" s="29">
        <f t="shared" si="0"/>
        <v>220</v>
      </c>
      <c r="N58" s="20">
        <f t="shared" si="1"/>
        <v>215.35</v>
      </c>
      <c r="O58" s="20">
        <f t="shared" si="2"/>
        <v>54.75</v>
      </c>
    </row>
    <row r="59" spans="1:15" ht="39.950000000000003" customHeight="1" x14ac:dyDescent="0.25">
      <c r="A59" s="127"/>
      <c r="B59" s="121"/>
      <c r="C59" s="47">
        <v>57</v>
      </c>
      <c r="D59" s="48" t="s">
        <v>316</v>
      </c>
      <c r="E59" s="47" t="s">
        <v>151</v>
      </c>
      <c r="F59" s="47" t="s">
        <v>463</v>
      </c>
      <c r="G59" s="49" t="s">
        <v>152</v>
      </c>
      <c r="H59" s="47" t="s">
        <v>33</v>
      </c>
      <c r="I59" s="50" t="s">
        <v>27</v>
      </c>
      <c r="J59" s="95">
        <v>0.73</v>
      </c>
      <c r="K59" s="42">
        <f>SUM(Reitoria!K60,ESAG!K60,CEART!K60,FAED!K60,CEAD!K60,CEFID!K60,CERES!K60,CESFI!K60,CAV!K60,CCT!K60,CEO!K60,CEPLAN!K60,CEAVI!K60)</f>
        <v>335</v>
      </c>
      <c r="L59" s="28">
        <f>SUM((Reitoria!K60-Reitoria!L60),(ESAG!K60-ESAG!L60),(CEART!K60-CEART!L60),(FAED!K60-FAED!L60),(CEAD!K60-CEAD!L60),(CEFID!K60-CEFID!L60),(CERES!K60-CERES!L60),(CESFI!K60-CESFI!L60),(CAV!K60-CAV!L60),(CCT!K60-CCT!L60),(CEO!K60-CEO!L60),(CEPLAN!K60-CEPLAN!L60),(CEAVI!K60-CEAVI!L60))</f>
        <v>95</v>
      </c>
      <c r="M59" s="29">
        <f t="shared" si="0"/>
        <v>240</v>
      </c>
      <c r="N59" s="20">
        <f t="shared" si="1"/>
        <v>244.54999999999998</v>
      </c>
      <c r="O59" s="20">
        <f t="shared" si="2"/>
        <v>69.349999999999994</v>
      </c>
    </row>
    <row r="60" spans="1:15" ht="39.950000000000003" customHeight="1" x14ac:dyDescent="0.25">
      <c r="A60" s="127"/>
      <c r="B60" s="121"/>
      <c r="C60" s="47">
        <v>58</v>
      </c>
      <c r="D60" s="48" t="s">
        <v>317</v>
      </c>
      <c r="E60" s="61" t="s">
        <v>159</v>
      </c>
      <c r="F60" s="61" t="s">
        <v>464</v>
      </c>
      <c r="G60" s="49" t="s">
        <v>465</v>
      </c>
      <c r="H60" s="47" t="s">
        <v>33</v>
      </c>
      <c r="I60" s="50" t="s">
        <v>27</v>
      </c>
      <c r="J60" s="95">
        <v>1.42</v>
      </c>
      <c r="K60" s="42">
        <f>SUM(Reitoria!K61,ESAG!K61,CEART!K61,FAED!K61,CEAD!K61,CEFID!K61,CERES!K61,CESFI!K61,CAV!K61,CCT!K61,CEO!K61,CEPLAN!K61,CEAVI!K61)</f>
        <v>192</v>
      </c>
      <c r="L60" s="28">
        <f>SUM((Reitoria!K61-Reitoria!L61),(ESAG!K61-ESAG!L61),(CEART!K61-CEART!L61),(FAED!K61-FAED!L61),(CEAD!K61-CEAD!L61),(CEFID!K61-CEFID!L61),(CERES!K61-CERES!L61),(CESFI!K61-CESFI!L61),(CAV!K61-CAV!L61),(CCT!K61-CCT!L61),(CEO!K61-CEO!L61),(CEPLAN!K61-CEPLAN!L61),(CEAVI!K61-CEAVI!L61))</f>
        <v>106</v>
      </c>
      <c r="M60" s="29">
        <f t="shared" si="0"/>
        <v>86</v>
      </c>
      <c r="N60" s="20">
        <f t="shared" si="1"/>
        <v>272.64</v>
      </c>
      <c r="O60" s="20">
        <f t="shared" si="2"/>
        <v>150.51999999999998</v>
      </c>
    </row>
    <row r="61" spans="1:15" ht="39.950000000000003" customHeight="1" x14ac:dyDescent="0.25">
      <c r="A61" s="127"/>
      <c r="B61" s="121"/>
      <c r="C61" s="47">
        <v>59</v>
      </c>
      <c r="D61" s="48" t="s">
        <v>317</v>
      </c>
      <c r="E61" s="61" t="s">
        <v>158</v>
      </c>
      <c r="F61" s="61" t="s">
        <v>464</v>
      </c>
      <c r="G61" s="49" t="s">
        <v>466</v>
      </c>
      <c r="H61" s="47" t="s">
        <v>33</v>
      </c>
      <c r="I61" s="50" t="s">
        <v>27</v>
      </c>
      <c r="J61" s="95">
        <v>1.42</v>
      </c>
      <c r="K61" s="42">
        <f>SUM(Reitoria!K62,ESAG!K62,CEART!K62,FAED!K62,CEAD!K62,CEFID!K62,CERES!K62,CESFI!K62,CAV!K62,CCT!K62,CEO!K62,CEPLAN!K62,CEAVI!K62)</f>
        <v>212</v>
      </c>
      <c r="L61" s="28">
        <f>SUM((Reitoria!K62-Reitoria!L62),(ESAG!K62-ESAG!L62),(CEART!K62-CEART!L62),(FAED!K62-FAED!L62),(CEAD!K62-CEAD!L62),(CEFID!K62-CEFID!L62),(CERES!K62-CERES!L62),(CESFI!K62-CESFI!L62),(CAV!K62-CAV!L62),(CCT!K62-CCT!L62),(CEO!K62-CEO!L62),(CEPLAN!K62-CEPLAN!L62),(CEAVI!K62-CEAVI!L62))</f>
        <v>106</v>
      </c>
      <c r="M61" s="29">
        <f t="shared" si="0"/>
        <v>106</v>
      </c>
      <c r="N61" s="20">
        <f t="shared" si="1"/>
        <v>301.03999999999996</v>
      </c>
      <c r="O61" s="20">
        <f t="shared" si="2"/>
        <v>150.51999999999998</v>
      </c>
    </row>
    <row r="62" spans="1:15" ht="39.950000000000003" customHeight="1" x14ac:dyDescent="0.25">
      <c r="A62" s="127"/>
      <c r="B62" s="121"/>
      <c r="C62" s="47">
        <v>60</v>
      </c>
      <c r="D62" s="48" t="s">
        <v>317</v>
      </c>
      <c r="E62" s="47" t="s">
        <v>157</v>
      </c>
      <c r="F62" s="47" t="s">
        <v>464</v>
      </c>
      <c r="G62" s="49" t="s">
        <v>467</v>
      </c>
      <c r="H62" s="47" t="s">
        <v>33</v>
      </c>
      <c r="I62" s="50" t="s">
        <v>27</v>
      </c>
      <c r="J62" s="95">
        <v>1.42</v>
      </c>
      <c r="K62" s="42">
        <f>SUM(Reitoria!K63,ESAG!K63,CEART!K63,FAED!K63,CEAD!K63,CEFID!K63,CERES!K63,CESFI!K63,CAV!K63,CCT!K63,CEO!K63,CEPLAN!K63,CEAVI!K63)</f>
        <v>160</v>
      </c>
      <c r="L62" s="28">
        <f>SUM((Reitoria!K63-Reitoria!L63),(ESAG!K63-ESAG!L63),(CEART!K63-CEART!L63),(FAED!K63-FAED!L63),(CEAD!K63-CEAD!L63),(CEFID!K63-CEFID!L63),(CERES!K63-CERES!L63),(CESFI!K63-CESFI!L63),(CAV!K63-CAV!L63),(CCT!K63-CCT!L63),(CEO!K63-CEO!L63),(CEPLAN!K63-CEPLAN!L63),(CEAVI!K63-CEAVI!L63))</f>
        <v>85</v>
      </c>
      <c r="M62" s="29">
        <f t="shared" si="0"/>
        <v>75</v>
      </c>
      <c r="N62" s="20">
        <f t="shared" si="1"/>
        <v>227.2</v>
      </c>
      <c r="O62" s="20">
        <f t="shared" si="2"/>
        <v>120.69999999999999</v>
      </c>
    </row>
    <row r="63" spans="1:15" ht="39.950000000000003" customHeight="1" x14ac:dyDescent="0.25">
      <c r="A63" s="127"/>
      <c r="B63" s="121"/>
      <c r="C63" s="47">
        <v>61</v>
      </c>
      <c r="D63" s="48" t="s">
        <v>317</v>
      </c>
      <c r="E63" s="61" t="s">
        <v>161</v>
      </c>
      <c r="F63" s="61" t="s">
        <v>464</v>
      </c>
      <c r="G63" s="49" t="s">
        <v>468</v>
      </c>
      <c r="H63" s="47" t="s">
        <v>33</v>
      </c>
      <c r="I63" s="50" t="s">
        <v>27</v>
      </c>
      <c r="J63" s="95">
        <v>1.42</v>
      </c>
      <c r="K63" s="42">
        <f>SUM(Reitoria!K64,ESAG!K64,CEART!K64,FAED!K64,CEAD!K64,CEFID!K64,CERES!K64,CESFI!K64,CAV!K64,CCT!K64,CEO!K64,CEPLAN!K64,CEAVI!K64)</f>
        <v>182</v>
      </c>
      <c r="L63" s="28">
        <f>SUM((Reitoria!K64-Reitoria!L64),(ESAG!K64-ESAG!L64),(CEART!K64-CEART!L64),(FAED!K64-FAED!L64),(CEAD!K64-CEAD!L64),(CEFID!K64-CEFID!L64),(CERES!K64-CERES!L64),(CESFI!K64-CESFI!L64),(CAV!K64-CAV!L64),(CCT!K64-CCT!L64),(CEO!K64-CEO!L64),(CEPLAN!K64-CEPLAN!L64),(CEAVI!K64-CEAVI!L64))</f>
        <v>96</v>
      </c>
      <c r="M63" s="29">
        <f t="shared" si="0"/>
        <v>86</v>
      </c>
      <c r="N63" s="20">
        <f t="shared" si="1"/>
        <v>258.44</v>
      </c>
      <c r="O63" s="20">
        <f t="shared" si="2"/>
        <v>136.32</v>
      </c>
    </row>
    <row r="64" spans="1:15" ht="39.950000000000003" customHeight="1" x14ac:dyDescent="0.25">
      <c r="A64" s="127"/>
      <c r="B64" s="121"/>
      <c r="C64" s="47">
        <v>62</v>
      </c>
      <c r="D64" s="48" t="s">
        <v>317</v>
      </c>
      <c r="E64" s="47" t="s">
        <v>153</v>
      </c>
      <c r="F64" s="47" t="s">
        <v>464</v>
      </c>
      <c r="G64" s="49" t="s">
        <v>469</v>
      </c>
      <c r="H64" s="47" t="s">
        <v>33</v>
      </c>
      <c r="I64" s="50" t="s">
        <v>27</v>
      </c>
      <c r="J64" s="95">
        <v>1.42</v>
      </c>
      <c r="K64" s="42">
        <f>SUM(Reitoria!K65,ESAG!K65,CEART!K65,FAED!K65,CEAD!K65,CEFID!K65,CERES!K65,CESFI!K65,CAV!K65,CCT!K65,CEO!K65,CEPLAN!K65,CEAVI!K65)</f>
        <v>172</v>
      </c>
      <c r="L64" s="28">
        <f>SUM((Reitoria!K65-Reitoria!L65),(ESAG!K65-ESAG!L65),(CEART!K65-CEART!L65),(FAED!K65-FAED!L65),(CEAD!K65-CEAD!L65),(CEFID!K65-CEFID!L65),(CERES!K65-CERES!L65),(CESFI!K65-CESFI!L65),(CAV!K65-CAV!L65),(CCT!K65-CCT!L65),(CEO!K65-CEO!L65),(CEPLAN!K65-CEPLAN!L65),(CEAVI!K65-CEAVI!L65))</f>
        <v>86</v>
      </c>
      <c r="M64" s="29">
        <f t="shared" si="0"/>
        <v>86</v>
      </c>
      <c r="N64" s="20">
        <f t="shared" si="1"/>
        <v>244.23999999999998</v>
      </c>
      <c r="O64" s="20">
        <f t="shared" si="2"/>
        <v>122.11999999999999</v>
      </c>
    </row>
    <row r="65" spans="1:15" ht="39.950000000000003" customHeight="1" x14ac:dyDescent="0.25">
      <c r="A65" s="127"/>
      <c r="B65" s="121"/>
      <c r="C65" s="47">
        <v>63</v>
      </c>
      <c r="D65" s="48" t="s">
        <v>317</v>
      </c>
      <c r="E65" s="47" t="s">
        <v>156</v>
      </c>
      <c r="F65" s="47" t="s">
        <v>464</v>
      </c>
      <c r="G65" s="49" t="s">
        <v>470</v>
      </c>
      <c r="H65" s="47" t="s">
        <v>33</v>
      </c>
      <c r="I65" s="50" t="s">
        <v>27</v>
      </c>
      <c r="J65" s="95">
        <v>1.42</v>
      </c>
      <c r="K65" s="42">
        <f>SUM(Reitoria!K66,ESAG!K66,CEART!K66,FAED!K66,CEAD!K66,CEFID!K66,CERES!K66,CESFI!K66,CAV!K66,CCT!K66,CEO!K66,CEPLAN!K66,CEAVI!K66)</f>
        <v>170</v>
      </c>
      <c r="L65" s="28">
        <f>SUM((Reitoria!K66-Reitoria!L66),(ESAG!K66-ESAG!L66),(CEART!K66-CEART!L66),(FAED!K66-FAED!L66),(CEAD!K66-CEAD!L66),(CEFID!K66-CEFID!L66),(CERES!K66-CERES!L66),(CESFI!K66-CESFI!L66),(CAV!K66-CAV!L66),(CCT!K66-CCT!L66),(CEO!K66-CEO!L66),(CEPLAN!K66-CEPLAN!L66),(CEAVI!K66-CEAVI!L66))</f>
        <v>85</v>
      </c>
      <c r="M65" s="29">
        <f t="shared" si="0"/>
        <v>85</v>
      </c>
      <c r="N65" s="20">
        <f t="shared" si="1"/>
        <v>241.39999999999998</v>
      </c>
      <c r="O65" s="20">
        <f t="shared" si="2"/>
        <v>120.69999999999999</v>
      </c>
    </row>
    <row r="66" spans="1:15" ht="39.950000000000003" customHeight="1" x14ac:dyDescent="0.25">
      <c r="A66" s="127"/>
      <c r="B66" s="121"/>
      <c r="C66" s="47">
        <v>64</v>
      </c>
      <c r="D66" s="48" t="s">
        <v>317</v>
      </c>
      <c r="E66" s="47" t="s">
        <v>154</v>
      </c>
      <c r="F66" s="47" t="s">
        <v>464</v>
      </c>
      <c r="G66" s="49" t="s">
        <v>471</v>
      </c>
      <c r="H66" s="47" t="s">
        <v>33</v>
      </c>
      <c r="I66" s="50" t="s">
        <v>27</v>
      </c>
      <c r="J66" s="95">
        <v>1.42</v>
      </c>
      <c r="K66" s="42">
        <f>SUM(Reitoria!K67,ESAG!K67,CEART!K67,FAED!K67,CEAD!K67,CEFID!K67,CERES!K67,CESFI!K67,CAV!K67,CCT!K67,CEO!K67,CEPLAN!K67,CEAVI!K67)</f>
        <v>162</v>
      </c>
      <c r="L66" s="28">
        <f>SUM((Reitoria!K67-Reitoria!L67),(ESAG!K67-ESAG!L67),(CEART!K67-CEART!L67),(FAED!K67-FAED!L67),(CEAD!K67-CEAD!L67),(CEFID!K67-CEFID!L67),(CERES!K67-CERES!L67),(CESFI!K67-CESFI!L67),(CAV!K67-CAV!L67),(CCT!K67-CCT!L67),(CEO!K67-CEO!L67),(CEPLAN!K67-CEPLAN!L67),(CEAVI!K67-CEAVI!L67))</f>
        <v>86</v>
      </c>
      <c r="M66" s="29">
        <f t="shared" si="0"/>
        <v>76</v>
      </c>
      <c r="N66" s="20">
        <f t="shared" si="1"/>
        <v>230.04</v>
      </c>
      <c r="O66" s="20">
        <f t="shared" si="2"/>
        <v>122.11999999999999</v>
      </c>
    </row>
    <row r="67" spans="1:15" ht="39.950000000000003" customHeight="1" x14ac:dyDescent="0.25">
      <c r="A67" s="127"/>
      <c r="B67" s="121"/>
      <c r="C67" s="47">
        <v>65</v>
      </c>
      <c r="D67" s="48" t="s">
        <v>317</v>
      </c>
      <c r="E67" s="47" t="s">
        <v>155</v>
      </c>
      <c r="F67" s="47" t="s">
        <v>464</v>
      </c>
      <c r="G67" s="49" t="s">
        <v>472</v>
      </c>
      <c r="H67" s="47" t="s">
        <v>33</v>
      </c>
      <c r="I67" s="50" t="s">
        <v>27</v>
      </c>
      <c r="J67" s="95">
        <v>1.42</v>
      </c>
      <c r="K67" s="42">
        <f>SUM(Reitoria!K68,ESAG!K68,CEART!K68,FAED!K68,CEAD!K68,CEFID!K68,CERES!K68,CESFI!K68,CAV!K68,CCT!K68,CEO!K68,CEPLAN!K68,CEAVI!K68)</f>
        <v>192</v>
      </c>
      <c r="L67" s="28">
        <f>SUM((Reitoria!K68-Reitoria!L68),(ESAG!K68-ESAG!L68),(CEART!K68-CEART!L68),(FAED!K68-FAED!L68),(CEAD!K68-CEAD!L68),(CEFID!K68-CEFID!L68),(CERES!K68-CERES!L68),(CESFI!K68-CESFI!L68),(CAV!K68-CAV!L68),(CCT!K68-CCT!L68),(CEO!K68-CEO!L68),(CEPLAN!K68-CEPLAN!L68),(CEAVI!K68-CEAVI!L68))</f>
        <v>116</v>
      </c>
      <c r="M67" s="29">
        <f t="shared" si="0"/>
        <v>76</v>
      </c>
      <c r="N67" s="20">
        <f t="shared" si="1"/>
        <v>272.64</v>
      </c>
      <c r="O67" s="20">
        <f t="shared" si="2"/>
        <v>164.72</v>
      </c>
    </row>
    <row r="68" spans="1:15" ht="39.950000000000003" customHeight="1" x14ac:dyDescent="0.25">
      <c r="A68" s="127"/>
      <c r="B68" s="121"/>
      <c r="C68" s="47">
        <v>66</v>
      </c>
      <c r="D68" s="48" t="s">
        <v>317</v>
      </c>
      <c r="E68" s="61" t="s">
        <v>160</v>
      </c>
      <c r="F68" s="47" t="s">
        <v>464</v>
      </c>
      <c r="G68" s="49" t="s">
        <v>473</v>
      </c>
      <c r="H68" s="47" t="s">
        <v>33</v>
      </c>
      <c r="I68" s="50" t="s">
        <v>27</v>
      </c>
      <c r="J68" s="95">
        <v>1.42</v>
      </c>
      <c r="K68" s="42">
        <f>SUM(Reitoria!K69,ESAG!K69,CEART!K69,FAED!K69,CEAD!K69,CEFID!K69,CERES!K69,CESFI!K69,CAV!K69,CCT!K69,CEO!K69,CEPLAN!K69,CEAVI!K69)</f>
        <v>182</v>
      </c>
      <c r="L68" s="28">
        <f>SUM((Reitoria!K69-Reitoria!L69),(ESAG!K69-ESAG!L69),(CEART!K69-CEART!L69),(FAED!K69-FAED!L69),(CEAD!K69-CEAD!L69),(CEFID!K69-CEFID!L69),(CERES!K69-CERES!L69),(CESFI!K69-CESFI!L69),(CAV!K69-CAV!L69),(CCT!K69-CCT!L69),(CEO!K69-CEO!L69),(CEPLAN!K69-CEPLAN!L69),(CEAVI!K69-CEAVI!L69))</f>
        <v>96</v>
      </c>
      <c r="M68" s="29">
        <f t="shared" ref="M68:M131" si="3">K68-L68</f>
        <v>86</v>
      </c>
      <c r="N68" s="20">
        <f t="shared" ref="N68:N131" si="4">J68*K68</f>
        <v>258.44</v>
      </c>
      <c r="O68" s="20">
        <f t="shared" ref="O68:O131" si="5">J68*L68</f>
        <v>136.32</v>
      </c>
    </row>
    <row r="69" spans="1:15" ht="39.950000000000003" customHeight="1" x14ac:dyDescent="0.25">
      <c r="A69" s="127"/>
      <c r="B69" s="121"/>
      <c r="C69" s="47">
        <v>67</v>
      </c>
      <c r="D69" s="48" t="s">
        <v>317</v>
      </c>
      <c r="E69" s="47" t="s">
        <v>162</v>
      </c>
      <c r="F69" s="47" t="s">
        <v>464</v>
      </c>
      <c r="G69" s="49" t="s">
        <v>474</v>
      </c>
      <c r="H69" s="47" t="s">
        <v>33</v>
      </c>
      <c r="I69" s="50" t="s">
        <v>27</v>
      </c>
      <c r="J69" s="95">
        <v>1.42</v>
      </c>
      <c r="K69" s="42">
        <f>SUM(Reitoria!K70,ESAG!K70,CEART!K70,FAED!K70,CEAD!K70,CEFID!K70,CERES!K70,CESFI!K70,CAV!K70,CCT!K70,CEO!K70,CEPLAN!K70,CEAVI!K70)</f>
        <v>202</v>
      </c>
      <c r="L69" s="28">
        <f>SUM((Reitoria!K70-Reitoria!L70),(ESAG!K70-ESAG!L70),(CEART!K70-CEART!L70),(FAED!K70-FAED!L70),(CEAD!K70-CEAD!L70),(CEFID!K70-CEFID!L70),(CERES!K70-CERES!L70),(CESFI!K70-CESFI!L70),(CAV!K70-CAV!L70),(CCT!K70-CCT!L70),(CEO!K70-CEO!L70),(CEPLAN!K70-CEPLAN!L70),(CEAVI!K70-CEAVI!L70))</f>
        <v>116</v>
      </c>
      <c r="M69" s="29">
        <f t="shared" si="3"/>
        <v>86</v>
      </c>
      <c r="N69" s="20">
        <f t="shared" si="4"/>
        <v>286.83999999999997</v>
      </c>
      <c r="O69" s="20">
        <f t="shared" si="5"/>
        <v>164.72</v>
      </c>
    </row>
    <row r="70" spans="1:15" ht="39.950000000000003" customHeight="1" x14ac:dyDescent="0.25">
      <c r="A70" s="127"/>
      <c r="B70" s="121"/>
      <c r="C70" s="47">
        <v>68</v>
      </c>
      <c r="D70" s="48" t="s">
        <v>317</v>
      </c>
      <c r="E70" s="47" t="s">
        <v>163</v>
      </c>
      <c r="F70" s="47" t="s">
        <v>464</v>
      </c>
      <c r="G70" s="49" t="s">
        <v>475</v>
      </c>
      <c r="H70" s="47" t="s">
        <v>33</v>
      </c>
      <c r="I70" s="50" t="s">
        <v>27</v>
      </c>
      <c r="J70" s="95">
        <v>1.42</v>
      </c>
      <c r="K70" s="42">
        <f>SUM(Reitoria!K71,ESAG!K71,CEART!K71,FAED!K71,CEAD!K71,CEFID!K71,CERES!K71,CESFI!K71,CAV!K71,CCT!K71,CEO!K71,CEPLAN!K71,CEAVI!K71)</f>
        <v>202</v>
      </c>
      <c r="L70" s="28">
        <f>SUM((Reitoria!K71-Reitoria!L71),(ESAG!K71-ESAG!L71),(CEART!K71-CEART!L71),(FAED!K71-FAED!L71),(CEAD!K71-CEAD!L71),(CEFID!K71-CEFID!L71),(CERES!K71-CERES!L71),(CESFI!K71-CESFI!L71),(CAV!K71-CAV!L71),(CCT!K71-CCT!L71),(CEO!K71-CEO!L71),(CEPLAN!K71-CEPLAN!L71),(CEAVI!K71-CEAVI!L71))</f>
        <v>116</v>
      </c>
      <c r="M70" s="29">
        <f t="shared" si="3"/>
        <v>86</v>
      </c>
      <c r="N70" s="20">
        <f t="shared" si="4"/>
        <v>286.83999999999997</v>
      </c>
      <c r="O70" s="20">
        <f t="shared" si="5"/>
        <v>164.72</v>
      </c>
    </row>
    <row r="71" spans="1:15" ht="39.950000000000003" customHeight="1" x14ac:dyDescent="0.25">
      <c r="A71" s="127"/>
      <c r="B71" s="121"/>
      <c r="C71" s="47">
        <v>69</v>
      </c>
      <c r="D71" s="48" t="s">
        <v>318</v>
      </c>
      <c r="E71" s="47" t="s">
        <v>124</v>
      </c>
      <c r="F71" s="47" t="s">
        <v>476</v>
      </c>
      <c r="G71" s="49" t="s">
        <v>125</v>
      </c>
      <c r="H71" s="47" t="s">
        <v>25</v>
      </c>
      <c r="I71" s="50" t="s">
        <v>27</v>
      </c>
      <c r="J71" s="95">
        <v>1.19</v>
      </c>
      <c r="K71" s="42">
        <f>SUM(Reitoria!K72,ESAG!K72,CEART!K72,FAED!K72,CEAD!K72,CEFID!K72,CERES!K72,CESFI!K72,CAV!K72,CCT!K72,CEO!K72,CEPLAN!K72,CEAVI!K72)</f>
        <v>610</v>
      </c>
      <c r="L71" s="28">
        <f>SUM((Reitoria!K72-Reitoria!L72),(ESAG!K72-ESAG!L72),(CEART!K72-CEART!L72),(FAED!K72-FAED!L72),(CEAD!K72-CEAD!L72),(CEFID!K72-CEFID!L72),(CERES!K72-CERES!L72),(CESFI!K72-CESFI!L72),(CAV!K72-CAV!L72),(CCT!K72-CCT!L72),(CEO!K72-CEO!L72),(CEPLAN!K72-CEPLAN!L72),(CEAVI!K72-CEAVI!L72))</f>
        <v>10</v>
      </c>
      <c r="M71" s="29">
        <f t="shared" si="3"/>
        <v>600</v>
      </c>
      <c r="N71" s="20">
        <f t="shared" si="4"/>
        <v>725.9</v>
      </c>
      <c r="O71" s="20">
        <f t="shared" si="5"/>
        <v>11.899999999999999</v>
      </c>
    </row>
    <row r="72" spans="1:15" ht="39.950000000000003" customHeight="1" x14ac:dyDescent="0.25">
      <c r="A72" s="127"/>
      <c r="B72" s="121"/>
      <c r="C72" s="47">
        <v>70</v>
      </c>
      <c r="D72" s="48" t="s">
        <v>318</v>
      </c>
      <c r="E72" s="47" t="s">
        <v>115</v>
      </c>
      <c r="F72" s="47" t="s">
        <v>477</v>
      </c>
      <c r="G72" s="49" t="s">
        <v>327</v>
      </c>
      <c r="H72" s="47" t="s">
        <v>28</v>
      </c>
      <c r="I72" s="50" t="s">
        <v>27</v>
      </c>
      <c r="J72" s="95">
        <v>1.64</v>
      </c>
      <c r="K72" s="42">
        <f>SUM(Reitoria!K73,ESAG!K73,CEART!K73,FAED!K73,CEAD!K73,CEFID!K73,CERES!K73,CESFI!K73,CAV!K73,CCT!K73,CEO!K73,CEPLAN!K73,CEAVI!K73)</f>
        <v>557</v>
      </c>
      <c r="L72" s="28">
        <f>SUM((Reitoria!K73-Reitoria!L73),(ESAG!K73-ESAG!L73),(CEART!K73-CEART!L73),(FAED!K73-FAED!L73),(CEAD!K73-CEAD!L73),(CEFID!K73-CEFID!L73),(CERES!K73-CERES!L73),(CESFI!K73-CESFI!L73),(CAV!K73-CAV!L73),(CCT!K73-CCT!L73),(CEO!K73-CEO!L73),(CEPLAN!K73-CEPLAN!L73),(CEAVI!K73-CEAVI!L73))</f>
        <v>50</v>
      </c>
      <c r="M72" s="29">
        <f t="shared" si="3"/>
        <v>507</v>
      </c>
      <c r="N72" s="20">
        <f t="shared" si="4"/>
        <v>913.4799999999999</v>
      </c>
      <c r="O72" s="20">
        <f t="shared" si="5"/>
        <v>82</v>
      </c>
    </row>
    <row r="73" spans="1:15" ht="39.950000000000003" customHeight="1" x14ac:dyDescent="0.25">
      <c r="A73" s="127"/>
      <c r="B73" s="121"/>
      <c r="C73" s="47">
        <v>71</v>
      </c>
      <c r="D73" s="48" t="s">
        <v>318</v>
      </c>
      <c r="E73" s="47" t="s">
        <v>116</v>
      </c>
      <c r="F73" s="47" t="s">
        <v>477</v>
      </c>
      <c r="G73" s="49" t="s">
        <v>328</v>
      </c>
      <c r="H73" s="47" t="s">
        <v>28</v>
      </c>
      <c r="I73" s="50" t="s">
        <v>27</v>
      </c>
      <c r="J73" s="95">
        <v>1.43</v>
      </c>
      <c r="K73" s="42">
        <f>SUM(Reitoria!K74,ESAG!K74,CEART!K74,FAED!K74,CEAD!K74,CEFID!K74,CERES!K74,CESFI!K74,CAV!K74,CCT!K74,CEO!K74,CEPLAN!K74,CEAVI!K74)</f>
        <v>617</v>
      </c>
      <c r="L73" s="28">
        <f>SUM((Reitoria!K74-Reitoria!L74),(ESAG!K74-ESAG!L74),(CEART!K74-CEART!L74),(FAED!K74-FAED!L74),(CEAD!K74-CEAD!L74),(CEFID!K74-CEFID!L74),(CERES!K74-CERES!L74),(CESFI!K74-CESFI!L74),(CAV!K74-CAV!L74),(CCT!K74-CCT!L74),(CEO!K74-CEO!L74),(CEPLAN!K74-CEPLAN!L74),(CEAVI!K74-CEAVI!L74))</f>
        <v>130</v>
      </c>
      <c r="M73" s="29">
        <f t="shared" si="3"/>
        <v>487</v>
      </c>
      <c r="N73" s="20">
        <f t="shared" si="4"/>
        <v>882.31</v>
      </c>
      <c r="O73" s="20">
        <f t="shared" si="5"/>
        <v>185.9</v>
      </c>
    </row>
    <row r="74" spans="1:15" ht="39.950000000000003" customHeight="1" x14ac:dyDescent="0.25">
      <c r="A74" s="127"/>
      <c r="B74" s="121"/>
      <c r="C74" s="47">
        <v>72</v>
      </c>
      <c r="D74" s="48" t="s">
        <v>318</v>
      </c>
      <c r="E74" s="47" t="s">
        <v>117</v>
      </c>
      <c r="F74" s="47" t="s">
        <v>477</v>
      </c>
      <c r="G74" s="49" t="s">
        <v>329</v>
      </c>
      <c r="H74" s="47" t="s">
        <v>28</v>
      </c>
      <c r="I74" s="50" t="s">
        <v>27</v>
      </c>
      <c r="J74" s="95">
        <v>1.42</v>
      </c>
      <c r="K74" s="42">
        <f>SUM(Reitoria!K75,ESAG!K75,CEART!K75,FAED!K75,CEAD!K75,CEFID!K75,CERES!K75,CESFI!K75,CAV!K75,CCT!K75,CEO!K75,CEPLAN!K75,CEAVI!K75)</f>
        <v>525</v>
      </c>
      <c r="L74" s="28">
        <f>SUM((Reitoria!K75-Reitoria!L75),(ESAG!K75-ESAG!L75),(CEART!K75-CEART!L75),(FAED!K75-FAED!L75),(CEAD!K75-CEAD!L75),(CEFID!K75-CEFID!L75),(CERES!K75-CERES!L75),(CESFI!K75-CESFI!L75),(CAV!K75-CAV!L75),(CCT!K75-CCT!L75),(CEO!K75-CEO!L75),(CEPLAN!K75-CEPLAN!L75),(CEAVI!K75-CEAVI!L75))</f>
        <v>75</v>
      </c>
      <c r="M74" s="29">
        <f t="shared" si="3"/>
        <v>450</v>
      </c>
      <c r="N74" s="20">
        <f t="shared" si="4"/>
        <v>745.5</v>
      </c>
      <c r="O74" s="20">
        <f t="shared" si="5"/>
        <v>106.5</v>
      </c>
    </row>
    <row r="75" spans="1:15" ht="39.950000000000003" customHeight="1" x14ac:dyDescent="0.25">
      <c r="A75" s="127"/>
      <c r="B75" s="121"/>
      <c r="C75" s="47">
        <v>73</v>
      </c>
      <c r="D75" s="48" t="s">
        <v>318</v>
      </c>
      <c r="E75" s="47" t="s">
        <v>118</v>
      </c>
      <c r="F75" s="47" t="s">
        <v>477</v>
      </c>
      <c r="G75" s="49" t="s">
        <v>330</v>
      </c>
      <c r="H75" s="47" t="s">
        <v>28</v>
      </c>
      <c r="I75" s="50" t="s">
        <v>27</v>
      </c>
      <c r="J75" s="95">
        <v>1.84</v>
      </c>
      <c r="K75" s="42">
        <f>SUM(Reitoria!K76,ESAG!K76,CEART!K76,FAED!K76,CEAD!K76,CEFID!K76,CERES!K76,CESFI!K76,CAV!K76,CCT!K76,CEO!K76,CEPLAN!K76,CEAVI!K76)</f>
        <v>475</v>
      </c>
      <c r="L75" s="28">
        <f>SUM((Reitoria!K76-Reitoria!L76),(ESAG!K76-ESAG!L76),(CEART!K76-CEART!L76),(FAED!K76-FAED!L76),(CEAD!K76-CEAD!L76),(CEFID!K76-CEFID!L76),(CERES!K76-CERES!L76),(CESFI!K76-CESFI!L76),(CAV!K76-CAV!L76),(CCT!K76-CCT!L76),(CEO!K76-CEO!L76),(CEPLAN!K76-CEPLAN!L76),(CEAVI!K76-CEAVI!L76))</f>
        <v>20</v>
      </c>
      <c r="M75" s="29">
        <f t="shared" si="3"/>
        <v>455</v>
      </c>
      <c r="N75" s="20">
        <f t="shared" si="4"/>
        <v>874</v>
      </c>
      <c r="O75" s="20">
        <f t="shared" si="5"/>
        <v>36.800000000000004</v>
      </c>
    </row>
    <row r="76" spans="1:15" ht="39.950000000000003" customHeight="1" x14ac:dyDescent="0.25">
      <c r="A76" s="127"/>
      <c r="B76" s="121"/>
      <c r="C76" s="47">
        <v>74</v>
      </c>
      <c r="D76" s="48" t="s">
        <v>318</v>
      </c>
      <c r="E76" s="47" t="s">
        <v>119</v>
      </c>
      <c r="F76" s="47" t="s">
        <v>477</v>
      </c>
      <c r="G76" s="49" t="s">
        <v>331</v>
      </c>
      <c r="H76" s="47" t="s">
        <v>28</v>
      </c>
      <c r="I76" s="50" t="s">
        <v>27</v>
      </c>
      <c r="J76" s="95">
        <v>1.88</v>
      </c>
      <c r="K76" s="42">
        <f>SUM(Reitoria!K77,ESAG!K77,CEART!K77,FAED!K77,CEAD!K77,CEFID!K77,CERES!K77,CESFI!K77,CAV!K77,CCT!K77,CEO!K77,CEPLAN!K77,CEAVI!K77)</f>
        <v>280</v>
      </c>
      <c r="L76" s="28">
        <f>SUM((Reitoria!K77-Reitoria!L77),(ESAG!K77-ESAG!L77),(CEART!K77-CEART!L77),(FAED!K77-FAED!L77),(CEAD!K77-CEAD!L77),(CEFID!K77-CEFID!L77),(CERES!K77-CERES!L77),(CESFI!K77-CESFI!L77),(CAV!K77-CAV!L77),(CCT!K77-CCT!L77),(CEO!K77-CEO!L77),(CEPLAN!K77-CEPLAN!L77),(CEAVI!K77-CEAVI!L77))</f>
        <v>8</v>
      </c>
      <c r="M76" s="29">
        <f t="shared" si="3"/>
        <v>272</v>
      </c>
      <c r="N76" s="20">
        <f t="shared" si="4"/>
        <v>526.4</v>
      </c>
      <c r="O76" s="20">
        <f t="shared" si="5"/>
        <v>15.04</v>
      </c>
    </row>
    <row r="77" spans="1:15" ht="39.950000000000003" customHeight="1" x14ac:dyDescent="0.25">
      <c r="A77" s="127"/>
      <c r="B77" s="121"/>
      <c r="C77" s="47">
        <v>75</v>
      </c>
      <c r="D77" s="48" t="s">
        <v>318</v>
      </c>
      <c r="E77" s="47" t="s">
        <v>120</v>
      </c>
      <c r="F77" s="47" t="s">
        <v>412</v>
      </c>
      <c r="G77" s="49" t="s">
        <v>332</v>
      </c>
      <c r="H77" s="47" t="s">
        <v>28</v>
      </c>
      <c r="I77" s="50" t="s">
        <v>27</v>
      </c>
      <c r="J77" s="99">
        <v>2.4700000000000002</v>
      </c>
      <c r="K77" s="42">
        <f>SUM(Reitoria!K78,ESAG!K78,CEART!K78,FAED!K78,CEAD!K78,CEFID!K78,CERES!K78,CESFI!K78,CAV!K78,CCT!K78,CEO!K78,CEPLAN!K78,CEAVI!K78)</f>
        <v>226</v>
      </c>
      <c r="L77" s="28">
        <f>SUM((Reitoria!K78-Reitoria!L78),(ESAG!K78-ESAG!L78),(CEART!K78-CEART!L78),(FAED!K78-FAED!L78),(CEAD!K78-CEAD!L78),(CEFID!K78-CEFID!L78),(CERES!K78-CERES!L78),(CESFI!K78-CESFI!L78),(CAV!K78-CAV!L78),(CCT!K78-CCT!L78),(CEO!K78-CEO!L78),(CEPLAN!K78-CEPLAN!L78),(CEAVI!K78-CEAVI!L78))</f>
        <v>5</v>
      </c>
      <c r="M77" s="29">
        <f t="shared" si="3"/>
        <v>221</v>
      </c>
      <c r="N77" s="20">
        <f t="shared" si="4"/>
        <v>558.22</v>
      </c>
      <c r="O77" s="20">
        <f t="shared" si="5"/>
        <v>12.350000000000001</v>
      </c>
    </row>
    <row r="78" spans="1:15" ht="39.950000000000003" customHeight="1" x14ac:dyDescent="0.25">
      <c r="A78" s="127"/>
      <c r="B78" s="121"/>
      <c r="C78" s="47">
        <v>76</v>
      </c>
      <c r="D78" s="48" t="s">
        <v>318</v>
      </c>
      <c r="E78" s="47" t="s">
        <v>121</v>
      </c>
      <c r="F78" s="47" t="s">
        <v>412</v>
      </c>
      <c r="G78" s="49" t="s">
        <v>333</v>
      </c>
      <c r="H78" s="47" t="s">
        <v>28</v>
      </c>
      <c r="I78" s="50" t="s">
        <v>27</v>
      </c>
      <c r="J78" s="99">
        <v>4.34</v>
      </c>
      <c r="K78" s="42">
        <f>SUM(Reitoria!K79,ESAG!K79,CEART!K79,FAED!K79,CEAD!K79,CEFID!K79,CERES!K79,CESFI!K79,CAV!K79,CCT!K79,CEO!K79,CEPLAN!K79,CEAVI!K79)</f>
        <v>194</v>
      </c>
      <c r="L78" s="28">
        <f>SUM((Reitoria!K79-Reitoria!L79),(ESAG!K79-ESAG!L79),(CEART!K79-CEART!L79),(FAED!K79-FAED!L79),(CEAD!K79-CEAD!L79),(CEFID!K79-CEFID!L79),(CERES!K79-CERES!L79),(CESFI!K79-CESFI!L79),(CAV!K79-CAV!L79),(CCT!K79-CCT!L79),(CEO!K79-CEO!L79),(CEPLAN!K79-CEPLAN!L79),(CEAVI!K79-CEAVI!L79))</f>
        <v>5</v>
      </c>
      <c r="M78" s="29">
        <f t="shared" si="3"/>
        <v>189</v>
      </c>
      <c r="N78" s="20">
        <f t="shared" si="4"/>
        <v>841.95999999999992</v>
      </c>
      <c r="O78" s="20">
        <f t="shared" si="5"/>
        <v>21.7</v>
      </c>
    </row>
    <row r="79" spans="1:15" ht="39.950000000000003" customHeight="1" x14ac:dyDescent="0.25">
      <c r="A79" s="127"/>
      <c r="B79" s="121"/>
      <c r="C79" s="47">
        <v>77</v>
      </c>
      <c r="D79" s="48" t="s">
        <v>318</v>
      </c>
      <c r="E79" s="47" t="s">
        <v>122</v>
      </c>
      <c r="F79" s="47" t="s">
        <v>412</v>
      </c>
      <c r="G79" s="49" t="s">
        <v>334</v>
      </c>
      <c r="H79" s="47" t="s">
        <v>28</v>
      </c>
      <c r="I79" s="50" t="s">
        <v>27</v>
      </c>
      <c r="J79" s="99">
        <v>10.94</v>
      </c>
      <c r="K79" s="42">
        <f>SUM(Reitoria!K80,ESAG!K80,CEART!K80,FAED!K80,CEAD!K80,CEFID!K80,CERES!K80,CESFI!K80,CAV!K80,CCT!K80,CEO!K80,CEPLAN!K80,CEAVI!K80)</f>
        <v>154</v>
      </c>
      <c r="L79" s="28">
        <f>SUM((Reitoria!K80-Reitoria!L80),(ESAG!K80-ESAG!L80),(CEART!K80-CEART!L80),(FAED!K80-FAED!L80),(CEAD!K80-CEAD!L80),(CEFID!K80-CEFID!L80),(CERES!K80-CERES!L80),(CESFI!K80-CESFI!L80),(CAV!K80-CAV!L80),(CCT!K80-CCT!L80),(CEO!K80-CEO!L80),(CEPLAN!K80-CEPLAN!L80),(CEAVI!K80-CEAVI!L80))</f>
        <v>5</v>
      </c>
      <c r="M79" s="29">
        <f t="shared" si="3"/>
        <v>149</v>
      </c>
      <c r="N79" s="20">
        <f t="shared" si="4"/>
        <v>1684.76</v>
      </c>
      <c r="O79" s="20">
        <f t="shared" si="5"/>
        <v>54.699999999999996</v>
      </c>
    </row>
    <row r="80" spans="1:15" ht="39.950000000000003" customHeight="1" x14ac:dyDescent="0.25">
      <c r="A80" s="127"/>
      <c r="B80" s="121"/>
      <c r="C80" s="47">
        <v>78</v>
      </c>
      <c r="D80" s="48" t="s">
        <v>336</v>
      </c>
      <c r="E80" s="47" t="s">
        <v>128</v>
      </c>
      <c r="F80" s="47" t="s">
        <v>478</v>
      </c>
      <c r="G80" s="67" t="s">
        <v>479</v>
      </c>
      <c r="H80" s="47" t="s">
        <v>25</v>
      </c>
      <c r="I80" s="50" t="s">
        <v>27</v>
      </c>
      <c r="J80" s="99">
        <v>3.84</v>
      </c>
      <c r="K80" s="42">
        <f>SUM(Reitoria!K81,ESAG!K81,CEART!K81,FAED!K81,CEAD!K81,CEFID!K81,CERES!K81,CESFI!K81,CAV!K81,CCT!K81,CEO!K81,CEPLAN!K81,CEAVI!K81)</f>
        <v>169</v>
      </c>
      <c r="L80" s="28">
        <f>SUM((Reitoria!K81-Reitoria!L81),(ESAG!K81-ESAG!L81),(CEART!K81-CEART!L81),(FAED!K81-FAED!L81),(CEAD!K81-CEAD!L81),(CEFID!K81-CEFID!L81),(CERES!K81-CERES!L81),(CESFI!K81-CESFI!L81),(CAV!K81-CAV!L81),(CCT!K81-CCT!L81),(CEO!K81-CEO!L81),(CEPLAN!K81-CEPLAN!L81),(CEAVI!K81-CEAVI!L81))</f>
        <v>5</v>
      </c>
      <c r="M80" s="29">
        <f t="shared" si="3"/>
        <v>164</v>
      </c>
      <c r="N80" s="20">
        <f t="shared" si="4"/>
        <v>648.95999999999992</v>
      </c>
      <c r="O80" s="20">
        <f t="shared" si="5"/>
        <v>19.2</v>
      </c>
    </row>
    <row r="81" spans="1:15" ht="39.950000000000003" customHeight="1" x14ac:dyDescent="0.25">
      <c r="A81" s="127"/>
      <c r="B81" s="121"/>
      <c r="C81" s="47">
        <v>79</v>
      </c>
      <c r="D81" s="48" t="s">
        <v>317</v>
      </c>
      <c r="E81" s="47" t="s">
        <v>126</v>
      </c>
      <c r="F81" s="47" t="s">
        <v>478</v>
      </c>
      <c r="G81" s="56" t="s">
        <v>480</v>
      </c>
      <c r="H81" s="47" t="s">
        <v>32</v>
      </c>
      <c r="I81" s="50" t="s">
        <v>27</v>
      </c>
      <c r="J81" s="99">
        <v>1.47</v>
      </c>
      <c r="K81" s="42">
        <f>SUM(Reitoria!K82,ESAG!K82,CEART!K82,FAED!K82,CEAD!K82,CEFID!K82,CERES!K82,CESFI!K82,CAV!K82,CCT!K82,CEO!K82,CEPLAN!K82,CEAVI!K82)</f>
        <v>897</v>
      </c>
      <c r="L81" s="28">
        <f>SUM((Reitoria!K82-Reitoria!L82),(ESAG!K82-ESAG!L82),(CEART!K82-CEART!L82),(FAED!K82-FAED!L82),(CEAD!K82-CEAD!L82),(CEFID!K82-CEFID!L82),(CERES!K82-CERES!L82),(CESFI!K82-CESFI!L82),(CAV!K82-CAV!L82),(CCT!K82-CCT!L82),(CEO!K82-CEO!L82),(CEPLAN!K82-CEPLAN!L82),(CEAVI!K82-CEAVI!L82))</f>
        <v>193</v>
      </c>
      <c r="M81" s="29">
        <f t="shared" si="3"/>
        <v>704</v>
      </c>
      <c r="N81" s="20">
        <f t="shared" si="4"/>
        <v>1318.59</v>
      </c>
      <c r="O81" s="20">
        <f t="shared" si="5"/>
        <v>283.70999999999998</v>
      </c>
    </row>
    <row r="82" spans="1:15" ht="39.950000000000003" customHeight="1" x14ac:dyDescent="0.25">
      <c r="A82" s="127"/>
      <c r="B82" s="121"/>
      <c r="C82" s="47">
        <v>80</v>
      </c>
      <c r="D82" s="48" t="s">
        <v>336</v>
      </c>
      <c r="E82" s="47" t="s">
        <v>127</v>
      </c>
      <c r="F82" s="47" t="s">
        <v>445</v>
      </c>
      <c r="G82" s="62" t="s">
        <v>481</v>
      </c>
      <c r="H82" s="47" t="s">
        <v>25</v>
      </c>
      <c r="I82" s="50" t="s">
        <v>27</v>
      </c>
      <c r="J82" s="95">
        <v>0.91</v>
      </c>
      <c r="K82" s="42">
        <f>SUM(Reitoria!K83,ESAG!K83,CEART!K83,FAED!K83,CEAD!K83,CEFID!K83,CERES!K83,CESFI!K83,CAV!K83,CCT!K83,CEO!K83,CEPLAN!K83,CEAVI!K83)</f>
        <v>950</v>
      </c>
      <c r="L82" s="28">
        <f>SUM((Reitoria!K83-Reitoria!L83),(ESAG!K83-ESAG!L83),(CEART!K83-CEART!L83),(FAED!K83-FAED!L83),(CEAD!K83-CEAD!L83),(CEFID!K83-CEFID!L83),(CERES!K83-CERES!L83),(CESFI!K83-CESFI!L83),(CAV!K83-CAV!L83),(CCT!K83-CCT!L83),(CEO!K83-CEO!L83),(CEPLAN!K83-CEPLAN!L83),(CEAVI!K83-CEAVI!L83))</f>
        <v>305</v>
      </c>
      <c r="M82" s="29">
        <f t="shared" si="3"/>
        <v>645</v>
      </c>
      <c r="N82" s="20">
        <f t="shared" si="4"/>
        <v>864.5</v>
      </c>
      <c r="O82" s="20">
        <f t="shared" si="5"/>
        <v>277.55</v>
      </c>
    </row>
    <row r="83" spans="1:15" ht="39.950000000000003" customHeight="1" x14ac:dyDescent="0.25">
      <c r="A83" s="127"/>
      <c r="B83" s="121"/>
      <c r="C83" s="47">
        <v>81</v>
      </c>
      <c r="D83" s="48" t="s">
        <v>318</v>
      </c>
      <c r="E83" s="47" t="s">
        <v>129</v>
      </c>
      <c r="F83" s="47" t="s">
        <v>414</v>
      </c>
      <c r="G83" s="49" t="s">
        <v>337</v>
      </c>
      <c r="H83" s="47" t="s">
        <v>32</v>
      </c>
      <c r="I83" s="50" t="s">
        <v>27</v>
      </c>
      <c r="J83" s="95">
        <v>1.04</v>
      </c>
      <c r="K83" s="42">
        <f>SUM(Reitoria!K84,ESAG!K84,CEART!K84,FAED!K84,CEAD!K84,CEFID!K84,CERES!K84,CESFI!K84,CAV!K84,CCT!K84,CEO!K84,CEPLAN!K84,CEAVI!K84)</f>
        <v>325</v>
      </c>
      <c r="L83" s="28">
        <f>SUM((Reitoria!K84-Reitoria!L84),(ESAG!K84-ESAG!L84),(CEART!K84-CEART!L84),(FAED!K84-FAED!L84),(CEAD!K84-CEAD!L84),(CEFID!K84-CEFID!L84),(CERES!K84-CERES!L84),(CESFI!K84-CESFI!L84),(CAV!K84-CAV!L84),(CCT!K84-CCT!L84),(CEO!K84-CEO!L84),(CEPLAN!K84-CEPLAN!L84),(CEAVI!K84-CEAVI!L84))</f>
        <v>95</v>
      </c>
      <c r="M83" s="29">
        <f t="shared" si="3"/>
        <v>230</v>
      </c>
      <c r="N83" s="20">
        <f t="shared" si="4"/>
        <v>338</v>
      </c>
      <c r="O83" s="20">
        <f t="shared" si="5"/>
        <v>98.8</v>
      </c>
    </row>
    <row r="84" spans="1:15" ht="39.950000000000003" customHeight="1" x14ac:dyDescent="0.25">
      <c r="A84" s="127"/>
      <c r="B84" s="121"/>
      <c r="C84" s="47">
        <v>82</v>
      </c>
      <c r="D84" s="48" t="s">
        <v>318</v>
      </c>
      <c r="E84" s="47" t="s">
        <v>130</v>
      </c>
      <c r="F84" s="47" t="s">
        <v>416</v>
      </c>
      <c r="G84" s="49" t="s">
        <v>338</v>
      </c>
      <c r="H84" s="47" t="s">
        <v>25</v>
      </c>
      <c r="I84" s="50" t="s">
        <v>27</v>
      </c>
      <c r="J84" s="95">
        <v>2.23</v>
      </c>
      <c r="K84" s="42">
        <f>SUM(Reitoria!K85,ESAG!K85,CEART!K85,FAED!K85,CEAD!K85,CEFID!K85,CERES!K85,CESFI!K85,CAV!K85,CCT!K85,CEO!K85,CEPLAN!K85,CEAVI!K85)</f>
        <v>290</v>
      </c>
      <c r="L84" s="28">
        <f>SUM((Reitoria!K85-Reitoria!L85),(ESAG!K85-ESAG!L85),(CEART!K85-CEART!L85),(FAED!K85-FAED!L85),(CEAD!K85-CEAD!L85),(CEFID!K85-CEFID!L85),(CERES!K85-CERES!L85),(CESFI!K85-CESFI!L85),(CAV!K85-CAV!L85),(CCT!K85-CCT!L85),(CEO!K85-CEO!L85),(CEPLAN!K85-CEPLAN!L85),(CEAVI!K85-CEAVI!L85))</f>
        <v>121</v>
      </c>
      <c r="M84" s="29">
        <f t="shared" si="3"/>
        <v>169</v>
      </c>
      <c r="N84" s="20">
        <f t="shared" si="4"/>
        <v>646.70000000000005</v>
      </c>
      <c r="O84" s="20">
        <f t="shared" si="5"/>
        <v>269.83</v>
      </c>
    </row>
    <row r="85" spans="1:15" ht="39.950000000000003" customHeight="1" x14ac:dyDescent="0.25">
      <c r="A85" s="128"/>
      <c r="B85" s="122"/>
      <c r="C85" s="47">
        <v>83</v>
      </c>
      <c r="D85" s="48" t="s">
        <v>318</v>
      </c>
      <c r="E85" s="47" t="s">
        <v>131</v>
      </c>
      <c r="F85" s="47" t="s">
        <v>482</v>
      </c>
      <c r="G85" s="49" t="s">
        <v>483</v>
      </c>
      <c r="H85" s="47" t="s">
        <v>25</v>
      </c>
      <c r="I85" s="50" t="s">
        <v>27</v>
      </c>
      <c r="J85" s="95">
        <v>7.88</v>
      </c>
      <c r="K85" s="42">
        <f>SUM(Reitoria!K86,ESAG!K86,CEART!K86,FAED!K86,CEAD!K86,CEFID!K86,CERES!K86,CESFI!K86,CAV!K86,CCT!K86,CEO!K86,CEPLAN!K86,CEAVI!K86)</f>
        <v>140</v>
      </c>
      <c r="L85" s="28">
        <f>SUM((Reitoria!K86-Reitoria!L86),(ESAG!K86-ESAG!L86),(CEART!K86-CEART!L86),(FAED!K86-FAED!L86),(CEAD!K86-CEAD!L86),(CEFID!K86-CEFID!L86),(CERES!K86-CERES!L86),(CESFI!K86-CESFI!L86),(CAV!K86-CAV!L86),(CCT!K86-CCT!L86),(CEO!K86-CEO!L86),(CEPLAN!K86-CEPLAN!L86),(CEAVI!K86-CEAVI!L86))</f>
        <v>29</v>
      </c>
      <c r="M85" s="29">
        <f t="shared" si="3"/>
        <v>111</v>
      </c>
      <c r="N85" s="20">
        <f t="shared" si="4"/>
        <v>1103.2</v>
      </c>
      <c r="O85" s="20">
        <f t="shared" si="5"/>
        <v>228.52</v>
      </c>
    </row>
    <row r="86" spans="1:15" ht="39.950000000000003" customHeight="1" x14ac:dyDescent="0.25">
      <c r="A86" s="109">
        <v>8</v>
      </c>
      <c r="B86" s="112" t="s">
        <v>484</v>
      </c>
      <c r="C86" s="51">
        <v>84</v>
      </c>
      <c r="D86" s="52" t="s">
        <v>318</v>
      </c>
      <c r="E86" s="51" t="s">
        <v>142</v>
      </c>
      <c r="F86" s="51" t="s">
        <v>485</v>
      </c>
      <c r="G86" s="53" t="s">
        <v>341</v>
      </c>
      <c r="H86" s="51" t="s">
        <v>25</v>
      </c>
      <c r="I86" s="54" t="s">
        <v>27</v>
      </c>
      <c r="J86" s="96">
        <v>30</v>
      </c>
      <c r="K86" s="42">
        <f>SUM(Reitoria!K87,ESAG!K87,CEART!K87,FAED!K87,CEAD!K87,CEFID!K87,CERES!K87,CESFI!K87,CAV!K87,CCT!K87,CEO!K87,CEPLAN!K87,CEAVI!K87)</f>
        <v>51</v>
      </c>
      <c r="L86" s="28">
        <f>SUM((Reitoria!K87-Reitoria!L87),(ESAG!K87-ESAG!L87),(CEART!K87-CEART!L87),(FAED!K87-FAED!L87),(CEAD!K87-CEAD!L87),(CEFID!K87-CEFID!L87),(CERES!K87-CERES!L87),(CESFI!K87-CESFI!L87),(CAV!K87-CAV!L87),(CCT!K87-CCT!L87),(CEO!K87-CEO!L87),(CEPLAN!K87-CEPLAN!L87),(CEAVI!K87-CEAVI!L87))</f>
        <v>30</v>
      </c>
      <c r="M86" s="29">
        <f t="shared" si="3"/>
        <v>21</v>
      </c>
      <c r="N86" s="20">
        <f t="shared" si="4"/>
        <v>1530</v>
      </c>
      <c r="O86" s="20">
        <f t="shared" si="5"/>
        <v>900</v>
      </c>
    </row>
    <row r="87" spans="1:15" ht="39.950000000000003" customHeight="1" x14ac:dyDescent="0.25">
      <c r="A87" s="110"/>
      <c r="B87" s="113"/>
      <c r="C87" s="51">
        <v>85</v>
      </c>
      <c r="D87" s="52" t="s">
        <v>318</v>
      </c>
      <c r="E87" s="51" t="s">
        <v>141</v>
      </c>
      <c r="F87" s="51" t="s">
        <v>486</v>
      </c>
      <c r="G87" s="53" t="s">
        <v>340</v>
      </c>
      <c r="H87" s="51" t="s">
        <v>25</v>
      </c>
      <c r="I87" s="54" t="s">
        <v>27</v>
      </c>
      <c r="J87" s="96">
        <v>24</v>
      </c>
      <c r="K87" s="42">
        <f>SUM(Reitoria!K88,ESAG!K88,CEART!K88,FAED!K88,CEAD!K88,CEFID!K88,CERES!K88,CESFI!K88,CAV!K88,CCT!K88,CEO!K88,CEPLAN!K88,CEAVI!K88)</f>
        <v>444</v>
      </c>
      <c r="L87" s="28">
        <f>SUM((Reitoria!K88-Reitoria!L88),(ESAG!K88-ESAG!L88),(CEART!K88-CEART!L88),(FAED!K88-FAED!L88),(CEAD!K88-CEAD!L88),(CEFID!K88-CEFID!L88),(CERES!K88-CERES!L88),(CESFI!K88-CESFI!L88),(CAV!K88-CAV!L88),(CCT!K88-CCT!L88),(CEO!K88-CEO!L88),(CEPLAN!K88-CEPLAN!L88),(CEAVI!K88-CEAVI!L88))</f>
        <v>265</v>
      </c>
      <c r="M87" s="29">
        <f t="shared" si="3"/>
        <v>179</v>
      </c>
      <c r="N87" s="20">
        <f t="shared" si="4"/>
        <v>10656</v>
      </c>
      <c r="O87" s="20">
        <f t="shared" si="5"/>
        <v>6360</v>
      </c>
    </row>
    <row r="88" spans="1:15" ht="39.950000000000003" customHeight="1" x14ac:dyDescent="0.25">
      <c r="A88" s="111"/>
      <c r="B88" s="114"/>
      <c r="C88" s="51">
        <v>86</v>
      </c>
      <c r="D88" s="52" t="s">
        <v>318</v>
      </c>
      <c r="E88" s="77" t="s">
        <v>487</v>
      </c>
      <c r="F88" s="77" t="s">
        <v>488</v>
      </c>
      <c r="G88" s="53" t="s">
        <v>489</v>
      </c>
      <c r="H88" s="51" t="s">
        <v>490</v>
      </c>
      <c r="I88" s="54" t="s">
        <v>27</v>
      </c>
      <c r="J88" s="96">
        <v>313.37</v>
      </c>
      <c r="K88" s="42">
        <f>SUM(Reitoria!K89,ESAG!K89,CEART!K89,FAED!K89,CEAD!K89,CEFID!K89,CERES!K89,CESFI!K89,CAV!K89,CCT!K89,CEO!K89,CEPLAN!K89,CEAVI!K89)</f>
        <v>16</v>
      </c>
      <c r="L88" s="28">
        <f>SUM((Reitoria!K89-Reitoria!L89),(ESAG!K89-ESAG!L89),(CEART!K89-CEART!L89),(FAED!K89-FAED!L89),(CEAD!K89-CEAD!L89),(CEFID!K89-CEFID!L89),(CERES!K89-CERES!L89),(CESFI!K89-CESFI!L89),(CAV!K89-CAV!L89),(CCT!K89-CCT!L89),(CEO!K89-CEO!L89),(CEPLAN!K89-CEPLAN!L89),(CEAVI!K89-CEAVI!L89))</f>
        <v>6</v>
      </c>
      <c r="M88" s="29">
        <f t="shared" si="3"/>
        <v>10</v>
      </c>
      <c r="N88" s="20">
        <f t="shared" si="4"/>
        <v>5013.92</v>
      </c>
      <c r="O88" s="20">
        <f t="shared" si="5"/>
        <v>1880.22</v>
      </c>
    </row>
    <row r="89" spans="1:15" ht="39.950000000000003" customHeight="1" x14ac:dyDescent="0.25">
      <c r="A89" s="117">
        <v>9</v>
      </c>
      <c r="B89" s="120" t="s">
        <v>484</v>
      </c>
      <c r="C89" s="47">
        <v>87</v>
      </c>
      <c r="D89" s="48" t="s">
        <v>316</v>
      </c>
      <c r="E89" s="47" t="s">
        <v>303</v>
      </c>
      <c r="F89" s="47" t="s">
        <v>491</v>
      </c>
      <c r="G89" s="49" t="s">
        <v>492</v>
      </c>
      <c r="H89" s="47" t="s">
        <v>25</v>
      </c>
      <c r="I89" s="47" t="s">
        <v>27</v>
      </c>
      <c r="J89" s="95">
        <v>0.18</v>
      </c>
      <c r="K89" s="42">
        <f>SUM(Reitoria!K90,ESAG!K90,CEART!K90,FAED!K90,CEAD!K90,CEFID!K90,CERES!K90,CESFI!K90,CAV!K90,CCT!K90,CEO!K90,CEPLAN!K90,CEAVI!K90)</f>
        <v>5100</v>
      </c>
      <c r="L89" s="28">
        <f>SUM((Reitoria!K90-Reitoria!L90),(ESAG!K90-ESAG!L90),(CEART!K90-CEART!L90),(FAED!K90-FAED!L90),(CEAD!K90-CEAD!L90),(CEFID!K90-CEFID!L90),(CERES!K90-CERES!L90),(CESFI!K90-CESFI!L90),(CAV!K90-CAV!L90),(CCT!K90-CCT!L90),(CEO!K90-CEO!L90),(CEPLAN!K90-CEPLAN!L90),(CEAVI!K90-CEAVI!L90))</f>
        <v>3000</v>
      </c>
      <c r="M89" s="29">
        <f t="shared" si="3"/>
        <v>2100</v>
      </c>
      <c r="N89" s="20">
        <f t="shared" si="4"/>
        <v>918</v>
      </c>
      <c r="O89" s="20">
        <f t="shared" si="5"/>
        <v>540</v>
      </c>
    </row>
    <row r="90" spans="1:15" ht="39.950000000000003" customHeight="1" x14ac:dyDescent="0.25">
      <c r="A90" s="118"/>
      <c r="B90" s="121"/>
      <c r="C90" s="47">
        <v>88</v>
      </c>
      <c r="D90" s="48" t="s">
        <v>383</v>
      </c>
      <c r="E90" s="47" t="s">
        <v>304</v>
      </c>
      <c r="F90" s="47" t="s">
        <v>493</v>
      </c>
      <c r="G90" s="49" t="s">
        <v>384</v>
      </c>
      <c r="H90" s="47" t="s">
        <v>25</v>
      </c>
      <c r="I90" s="47" t="s">
        <v>31</v>
      </c>
      <c r="J90" s="95">
        <v>23.46</v>
      </c>
      <c r="K90" s="42">
        <f>SUM(Reitoria!K91,ESAG!K91,CEART!K91,FAED!K91,CEAD!K91,CEFID!K91,CERES!K91,CESFI!K91,CAV!K91,CCT!K91,CEO!K91,CEPLAN!K91,CEAVI!K91)</f>
        <v>7</v>
      </c>
      <c r="L90" s="28">
        <f>SUM((Reitoria!K91-Reitoria!L91),(ESAG!K91-ESAG!L91),(CEART!K91-CEART!L91),(FAED!K91-FAED!L91),(CEAD!K91-CEAD!L91),(CEFID!K91-CEFID!L91),(CERES!K91-CERES!L91),(CESFI!K91-CESFI!L91),(CAV!K91-CAV!L91),(CCT!K91-CCT!L91),(CEO!K91-CEO!L91),(CEPLAN!K91-CEPLAN!L91),(CEAVI!K91-CEAVI!L91))</f>
        <v>2</v>
      </c>
      <c r="M90" s="29">
        <f t="shared" si="3"/>
        <v>5</v>
      </c>
      <c r="N90" s="20">
        <f t="shared" si="4"/>
        <v>164.22</v>
      </c>
      <c r="O90" s="20">
        <f t="shared" si="5"/>
        <v>46.92</v>
      </c>
    </row>
    <row r="91" spans="1:15" ht="39.950000000000003" customHeight="1" x14ac:dyDescent="0.25">
      <c r="A91" s="118"/>
      <c r="B91" s="121"/>
      <c r="C91" s="47">
        <v>89</v>
      </c>
      <c r="D91" s="48" t="s">
        <v>318</v>
      </c>
      <c r="E91" s="78" t="s">
        <v>292</v>
      </c>
      <c r="F91" s="78" t="s">
        <v>494</v>
      </c>
      <c r="G91" s="49" t="s">
        <v>385</v>
      </c>
      <c r="H91" s="47" t="s">
        <v>25</v>
      </c>
      <c r="I91" s="47" t="s">
        <v>27</v>
      </c>
      <c r="J91" s="95">
        <v>0.8</v>
      </c>
      <c r="K91" s="42">
        <f>SUM(Reitoria!K92,ESAG!K92,CEART!K92,FAED!K92,CEAD!K92,CEFID!K92,CERES!K92,CESFI!K92,CAV!K92,CCT!K92,CEO!K92,CEPLAN!K92,CEAVI!K92)</f>
        <v>17300</v>
      </c>
      <c r="L91" s="28">
        <f>SUM((Reitoria!K92-Reitoria!L92),(ESAG!K92-ESAG!L92),(CEART!K92-CEART!L92),(FAED!K92-FAED!L92),(CEAD!K92-CEAD!L92),(CEFID!K92-CEFID!L92),(CERES!K92-CERES!L92),(CESFI!K92-CESFI!L92),(CAV!K92-CAV!L92),(CCT!K92-CCT!L92),(CEO!K92-CEO!L92),(CEPLAN!K92-CEPLAN!L92),(CEAVI!K92-CEAVI!L92))</f>
        <v>1000</v>
      </c>
      <c r="M91" s="29">
        <f t="shared" si="3"/>
        <v>16300</v>
      </c>
      <c r="N91" s="20">
        <f t="shared" si="4"/>
        <v>13840</v>
      </c>
      <c r="O91" s="20">
        <f t="shared" si="5"/>
        <v>800</v>
      </c>
    </row>
    <row r="92" spans="1:15" ht="39.950000000000003" customHeight="1" x14ac:dyDescent="0.25">
      <c r="A92" s="118"/>
      <c r="B92" s="121"/>
      <c r="C92" s="47">
        <v>90</v>
      </c>
      <c r="D92" s="48" t="s">
        <v>318</v>
      </c>
      <c r="E92" s="78" t="s">
        <v>293</v>
      </c>
      <c r="F92" s="78" t="s">
        <v>495</v>
      </c>
      <c r="G92" s="49" t="s">
        <v>386</v>
      </c>
      <c r="H92" s="47" t="s">
        <v>25</v>
      </c>
      <c r="I92" s="47" t="s">
        <v>27</v>
      </c>
      <c r="J92" s="95">
        <v>0.5</v>
      </c>
      <c r="K92" s="42">
        <f>SUM(Reitoria!K93,ESAG!K93,CEART!K93,FAED!K93,CEAD!K93,CEFID!K93,CERES!K93,CESFI!K93,CAV!K93,CCT!K93,CEO!K93,CEPLAN!K93,CEAVI!K93)</f>
        <v>21151</v>
      </c>
      <c r="L92" s="28">
        <f>SUM((Reitoria!K93-Reitoria!L93),(ESAG!K93-ESAG!L93),(CEART!K93-CEART!L93),(FAED!K93-FAED!L93),(CEAD!K93-CEAD!L93),(CEFID!K93-CEFID!L93),(CERES!K93-CERES!L93),(CESFI!K93-CESFI!L93),(CAV!K93-CAV!L93),(CCT!K93-CCT!L93),(CEO!K93-CEO!L93),(CEPLAN!K93-CEPLAN!L93),(CEAVI!K93-CEAVI!L93))</f>
        <v>1000</v>
      </c>
      <c r="M92" s="29">
        <f t="shared" si="3"/>
        <v>20151</v>
      </c>
      <c r="N92" s="20">
        <f t="shared" si="4"/>
        <v>10575.5</v>
      </c>
      <c r="O92" s="20">
        <f t="shared" si="5"/>
        <v>500</v>
      </c>
    </row>
    <row r="93" spans="1:15" ht="39.950000000000003" customHeight="1" x14ac:dyDescent="0.25">
      <c r="A93" s="118"/>
      <c r="B93" s="121"/>
      <c r="C93" s="47">
        <v>91</v>
      </c>
      <c r="D93" s="48" t="s">
        <v>318</v>
      </c>
      <c r="E93" s="78" t="s">
        <v>306</v>
      </c>
      <c r="F93" s="78" t="s">
        <v>496</v>
      </c>
      <c r="G93" s="49" t="s">
        <v>307</v>
      </c>
      <c r="H93" s="47" t="s">
        <v>25</v>
      </c>
      <c r="I93" s="47" t="s">
        <v>27</v>
      </c>
      <c r="J93" s="95">
        <v>2.4</v>
      </c>
      <c r="K93" s="42">
        <f>SUM(Reitoria!K94,ESAG!K94,CEART!K94,FAED!K94,CEAD!K94,CEFID!K94,CERES!K94,CESFI!K94,CAV!K94,CCT!K94,CEO!K94,CEPLAN!K94,CEAVI!K94)</f>
        <v>1000</v>
      </c>
      <c r="L93" s="28">
        <f>SUM((Reitoria!K94-Reitoria!L94),(ESAG!K94-ESAG!L94),(CEART!K94-CEART!L94),(FAED!K94-FAED!L94),(CEAD!K94-CEAD!L94),(CEFID!K94-CEFID!L94),(CERES!K94-CERES!L94),(CESFI!K94-CESFI!L94),(CAV!K94-CAV!L94),(CCT!K94-CCT!L94),(CEO!K94-CEO!L94),(CEPLAN!K94-CEPLAN!L94),(CEAVI!K94-CEAVI!L94))</f>
        <v>0</v>
      </c>
      <c r="M93" s="29">
        <f t="shared" si="3"/>
        <v>1000</v>
      </c>
      <c r="N93" s="20">
        <f t="shared" si="4"/>
        <v>2400</v>
      </c>
      <c r="O93" s="20">
        <f t="shared" si="5"/>
        <v>0</v>
      </c>
    </row>
    <row r="94" spans="1:15" ht="39.950000000000003" customHeight="1" x14ac:dyDescent="0.25">
      <c r="A94" s="119"/>
      <c r="B94" s="122"/>
      <c r="C94" s="47">
        <v>92</v>
      </c>
      <c r="D94" s="48" t="s">
        <v>318</v>
      </c>
      <c r="E94" s="47" t="s">
        <v>306</v>
      </c>
      <c r="F94" s="47" t="s">
        <v>496</v>
      </c>
      <c r="G94" s="67" t="s">
        <v>497</v>
      </c>
      <c r="H94" s="66" t="s">
        <v>25</v>
      </c>
      <c r="I94" s="66" t="s">
        <v>27</v>
      </c>
      <c r="J94" s="95">
        <v>2.4</v>
      </c>
      <c r="K94" s="42">
        <f>SUM(Reitoria!K95,ESAG!K95,CEART!K95,FAED!K95,CEAD!K95,CEFID!K95,CERES!K95,CESFI!K95,CAV!K95,CCT!K95,CEO!K95,CEPLAN!K95,CEAVI!K95)</f>
        <v>500</v>
      </c>
      <c r="L94" s="28">
        <f>SUM((Reitoria!K95-Reitoria!L95),(ESAG!K95-ESAG!L95),(CEART!K95-CEART!L95),(FAED!K95-FAED!L95),(CEAD!K95-CEAD!L95),(CEFID!K95-CEFID!L95),(CERES!K95-CERES!L95),(CESFI!K95-CESFI!L95),(CAV!K95-CAV!L95),(CCT!K95-CCT!L95),(CEO!K95-CEO!L95),(CEPLAN!K95-CEPLAN!L95),(CEAVI!K95-CEAVI!L95))</f>
        <v>0</v>
      </c>
      <c r="M94" s="29">
        <f t="shared" si="3"/>
        <v>500</v>
      </c>
      <c r="N94" s="20">
        <f t="shared" si="4"/>
        <v>1200</v>
      </c>
      <c r="O94" s="20">
        <f t="shared" si="5"/>
        <v>0</v>
      </c>
    </row>
    <row r="95" spans="1:15" ht="39.950000000000003" customHeight="1" x14ac:dyDescent="0.25">
      <c r="A95" s="123">
        <v>10</v>
      </c>
      <c r="B95" s="112" t="s">
        <v>498</v>
      </c>
      <c r="C95" s="51">
        <v>93</v>
      </c>
      <c r="D95" s="52" t="s">
        <v>323</v>
      </c>
      <c r="E95" s="51" t="s">
        <v>81</v>
      </c>
      <c r="F95" s="51" t="s">
        <v>499</v>
      </c>
      <c r="G95" s="53" t="s">
        <v>82</v>
      </c>
      <c r="H95" s="51" t="s">
        <v>25</v>
      </c>
      <c r="I95" s="54" t="s">
        <v>27</v>
      </c>
      <c r="J95" s="96">
        <v>15.81</v>
      </c>
      <c r="K95" s="42">
        <f>SUM(Reitoria!K96,ESAG!K96,CEART!K96,FAED!K96,CEAD!K96,CEFID!K96,CERES!K96,CESFI!K96,CAV!K96,CCT!K96,CEO!K96,CEPLAN!K96,CEAVI!K96)</f>
        <v>118</v>
      </c>
      <c r="L95" s="28">
        <f>SUM((Reitoria!K96-Reitoria!L96),(ESAG!K96-ESAG!L96),(CEART!K96-CEART!L96),(FAED!K96-FAED!L96),(CEAD!K96-CEAD!L96),(CEFID!K96-CEFID!L96),(CERES!K96-CERES!L96),(CESFI!K96-CESFI!L96),(CAV!K96-CAV!L96),(CCT!K96-CCT!L96),(CEO!K96-CEO!L96),(CEPLAN!K96-CEPLAN!L96),(CEAVI!K96-CEAVI!L96))</f>
        <v>11</v>
      </c>
      <c r="M95" s="29">
        <f t="shared" si="3"/>
        <v>107</v>
      </c>
      <c r="N95" s="20">
        <f t="shared" si="4"/>
        <v>1865.5800000000002</v>
      </c>
      <c r="O95" s="20">
        <f t="shared" si="5"/>
        <v>173.91</v>
      </c>
    </row>
    <row r="96" spans="1:15" ht="39.950000000000003" customHeight="1" x14ac:dyDescent="0.25">
      <c r="A96" s="124"/>
      <c r="B96" s="113"/>
      <c r="C96" s="51">
        <v>94</v>
      </c>
      <c r="D96" s="52" t="s">
        <v>318</v>
      </c>
      <c r="E96" s="51" t="s">
        <v>123</v>
      </c>
      <c r="F96" s="51" t="s">
        <v>500</v>
      </c>
      <c r="G96" s="55" t="s">
        <v>335</v>
      </c>
      <c r="H96" s="51" t="s">
        <v>25</v>
      </c>
      <c r="I96" s="54" t="s">
        <v>27</v>
      </c>
      <c r="J96" s="96">
        <v>2.16</v>
      </c>
      <c r="K96" s="42">
        <f>SUM(Reitoria!K97,ESAG!K97,CEART!K97,FAED!K97,CEAD!K97,CEFID!K97,CERES!K97,CESFI!K97,CAV!K97,CCT!K97,CEO!K97,CEPLAN!K97,CEAVI!K97)</f>
        <v>164</v>
      </c>
      <c r="L96" s="28">
        <f>SUM((Reitoria!K97-Reitoria!L97),(ESAG!K97-ESAG!L97),(CEART!K97-CEART!L97),(FAED!K97-FAED!L97),(CEAD!K97-CEAD!L97),(CEFID!K97-CEFID!L97),(CERES!K97-CERES!L97),(CESFI!K97-CESFI!L97),(CAV!K97-CAV!L97),(CCT!K97-CCT!L97),(CEO!K97-CEO!L97),(CEPLAN!K97-CEPLAN!L97),(CEAVI!K97-CEAVI!L97))</f>
        <v>31</v>
      </c>
      <c r="M96" s="29">
        <f t="shared" si="3"/>
        <v>133</v>
      </c>
      <c r="N96" s="20">
        <f t="shared" si="4"/>
        <v>354.24</v>
      </c>
      <c r="O96" s="20">
        <f t="shared" si="5"/>
        <v>66.960000000000008</v>
      </c>
    </row>
    <row r="97" spans="1:15" ht="39.950000000000003" customHeight="1" x14ac:dyDescent="0.25">
      <c r="A97" s="124"/>
      <c r="B97" s="113"/>
      <c r="C97" s="51">
        <v>95</v>
      </c>
      <c r="D97" s="52" t="s">
        <v>318</v>
      </c>
      <c r="E97" s="51" t="s">
        <v>65</v>
      </c>
      <c r="F97" s="51" t="s">
        <v>416</v>
      </c>
      <c r="G97" s="53" t="s">
        <v>66</v>
      </c>
      <c r="H97" s="51" t="s">
        <v>25</v>
      </c>
      <c r="I97" s="54" t="s">
        <v>27</v>
      </c>
      <c r="J97" s="96">
        <v>1.45</v>
      </c>
      <c r="K97" s="42">
        <f>SUM(Reitoria!K98,ESAG!K98,CEART!K98,FAED!K98,CEAD!K98,CEFID!K98,CERES!K98,CESFI!K98,CAV!K98,CCT!K98,CEO!K98,CEPLAN!K98,CEAVI!K98)</f>
        <v>602</v>
      </c>
      <c r="L97" s="28">
        <f>SUM((Reitoria!K98-Reitoria!L98),(ESAG!K98-ESAG!L98),(CEART!K98-CEART!L98),(FAED!K98-FAED!L98),(CEAD!K98-CEAD!L98),(CEFID!K98-CEFID!L98),(CERES!K98-CERES!L98),(CESFI!K98-CESFI!L98),(CAV!K98-CAV!L98),(CCT!K98-CCT!L98),(CEO!K98-CEO!L98),(CEPLAN!K98-CEPLAN!L98),(CEAVI!K98-CEAVI!L98))</f>
        <v>72</v>
      </c>
      <c r="M97" s="29">
        <f t="shared" si="3"/>
        <v>530</v>
      </c>
      <c r="N97" s="20">
        <f t="shared" si="4"/>
        <v>872.9</v>
      </c>
      <c r="O97" s="20">
        <f t="shared" si="5"/>
        <v>104.39999999999999</v>
      </c>
    </row>
    <row r="98" spans="1:15" ht="39.950000000000003" customHeight="1" x14ac:dyDescent="0.25">
      <c r="A98" s="124"/>
      <c r="B98" s="113"/>
      <c r="C98" s="51">
        <v>96</v>
      </c>
      <c r="D98" s="52" t="s">
        <v>318</v>
      </c>
      <c r="E98" s="51" t="s">
        <v>62</v>
      </c>
      <c r="F98" s="51" t="s">
        <v>501</v>
      </c>
      <c r="G98" s="53" t="s">
        <v>63</v>
      </c>
      <c r="H98" s="51" t="s">
        <v>25</v>
      </c>
      <c r="I98" s="54" t="s">
        <v>27</v>
      </c>
      <c r="J98" s="96">
        <v>1.5</v>
      </c>
      <c r="K98" s="42">
        <f>SUM(Reitoria!K99,ESAG!K99,CEART!K99,FAED!K99,CEAD!K99,CEFID!K99,CERES!K99,CESFI!K99,CAV!K99,CCT!K99,CEO!K99,CEPLAN!K99,CEAVI!K99)</f>
        <v>376</v>
      </c>
      <c r="L98" s="28">
        <f>SUM((Reitoria!K99-Reitoria!L99),(ESAG!K99-ESAG!L99),(CEART!K99-CEART!L99),(FAED!K99-FAED!L99),(CEAD!K99-CEAD!L99),(CEFID!K99-CEFID!L99),(CERES!K99-CERES!L99),(CESFI!K99-CESFI!L99),(CAV!K99-CAV!L99),(CCT!K99-CCT!L99),(CEO!K99-CEO!L99),(CEPLAN!K99-CEPLAN!L99),(CEAVI!K99-CEAVI!L99))</f>
        <v>10</v>
      </c>
      <c r="M98" s="29">
        <f t="shared" si="3"/>
        <v>366</v>
      </c>
      <c r="N98" s="20">
        <f t="shared" si="4"/>
        <v>564</v>
      </c>
      <c r="O98" s="20">
        <f t="shared" si="5"/>
        <v>15</v>
      </c>
    </row>
    <row r="99" spans="1:15" ht="39.950000000000003" customHeight="1" x14ac:dyDescent="0.25">
      <c r="A99" s="124"/>
      <c r="B99" s="113"/>
      <c r="C99" s="51">
        <v>97</v>
      </c>
      <c r="D99" s="52" t="s">
        <v>318</v>
      </c>
      <c r="E99" s="51" t="s">
        <v>196</v>
      </c>
      <c r="F99" s="51" t="s">
        <v>502</v>
      </c>
      <c r="G99" s="53" t="s">
        <v>348</v>
      </c>
      <c r="H99" s="51" t="s">
        <v>34</v>
      </c>
      <c r="I99" s="54" t="s">
        <v>27</v>
      </c>
      <c r="J99" s="96">
        <v>0.71</v>
      </c>
      <c r="K99" s="42">
        <f>SUM(Reitoria!K100,ESAG!K100,CEART!K100,FAED!K100,CEAD!K100,CEFID!K100,CERES!K100,CESFI!K100,CAV!K100,CCT!K100,CEO!K100,CEPLAN!K100,CEAVI!K100)</f>
        <v>138</v>
      </c>
      <c r="L99" s="28">
        <f>SUM((Reitoria!K100-Reitoria!L100),(ESAG!K100-ESAG!L100),(CEART!K100-CEART!L100),(FAED!K100-FAED!L100),(CEAD!K100-CEAD!L100),(CEFID!K100-CEFID!L100),(CERES!K100-CERES!L100),(CESFI!K100-CESFI!L100),(CAV!K100-CAV!L100),(CCT!K100-CCT!L100),(CEO!K100-CEO!L100),(CEPLAN!K100-CEPLAN!L100),(CEAVI!K100-CEAVI!L100))</f>
        <v>103</v>
      </c>
      <c r="M99" s="29">
        <f t="shared" si="3"/>
        <v>35</v>
      </c>
      <c r="N99" s="20">
        <f t="shared" si="4"/>
        <v>97.97999999999999</v>
      </c>
      <c r="O99" s="20">
        <f t="shared" si="5"/>
        <v>73.13</v>
      </c>
    </row>
    <row r="100" spans="1:15" ht="39.950000000000003" customHeight="1" x14ac:dyDescent="0.25">
      <c r="A100" s="124"/>
      <c r="B100" s="113"/>
      <c r="C100" s="51">
        <v>98</v>
      </c>
      <c r="D100" s="52" t="s">
        <v>318</v>
      </c>
      <c r="E100" s="51" t="s">
        <v>186</v>
      </c>
      <c r="F100" s="51" t="s">
        <v>502</v>
      </c>
      <c r="G100" s="55" t="s">
        <v>187</v>
      </c>
      <c r="H100" s="51" t="s">
        <v>34</v>
      </c>
      <c r="I100" s="54" t="s">
        <v>27</v>
      </c>
      <c r="J100" s="96">
        <v>5.9</v>
      </c>
      <c r="K100" s="42">
        <f>SUM(Reitoria!K101,ESAG!K101,CEART!K101,FAED!K101,CEAD!K101,CEFID!K101,CERES!K101,CESFI!K101,CAV!K101,CCT!K101,CEO!K101,CEPLAN!K101,CEAVI!K101)</f>
        <v>1669</v>
      </c>
      <c r="L100" s="28">
        <f>SUM((Reitoria!K101-Reitoria!L101),(ESAG!K101-ESAG!L101),(CEART!K101-CEART!L101),(FAED!K101-FAED!L101),(CEAD!K101-CEAD!L101),(CEFID!K101-CEFID!L101),(CERES!K101-CERES!L101),(CESFI!K101-CESFI!L101),(CAV!K101-CAV!L101),(CCT!K101-CCT!L101),(CEO!K101-CEO!L101),(CEPLAN!K101-CEPLAN!L101),(CEAVI!K101-CEAVI!L101))</f>
        <v>365</v>
      </c>
      <c r="M100" s="29">
        <f t="shared" si="3"/>
        <v>1304</v>
      </c>
      <c r="N100" s="20">
        <f t="shared" si="4"/>
        <v>9847.1</v>
      </c>
      <c r="O100" s="20">
        <f t="shared" si="5"/>
        <v>2153.5</v>
      </c>
    </row>
    <row r="101" spans="1:15" ht="39.950000000000003" customHeight="1" x14ac:dyDescent="0.25">
      <c r="A101" s="124"/>
      <c r="B101" s="113"/>
      <c r="C101" s="51">
        <v>99</v>
      </c>
      <c r="D101" s="52" t="s">
        <v>318</v>
      </c>
      <c r="E101" s="51" t="s">
        <v>190</v>
      </c>
      <c r="F101" s="51" t="s">
        <v>502</v>
      </c>
      <c r="G101" s="53" t="s">
        <v>191</v>
      </c>
      <c r="H101" s="51" t="s">
        <v>25</v>
      </c>
      <c r="I101" s="54" t="s">
        <v>27</v>
      </c>
      <c r="J101" s="96">
        <v>3.2</v>
      </c>
      <c r="K101" s="42">
        <f>SUM(Reitoria!K102,ESAG!K102,CEART!K102,FAED!K102,CEAD!K102,CEFID!K102,CERES!K102,CESFI!K102,CAV!K102,CCT!K102,CEO!K102,CEPLAN!K102,CEAVI!K102)</f>
        <v>1519</v>
      </c>
      <c r="L101" s="28">
        <f>SUM((Reitoria!K102-Reitoria!L102),(ESAG!K102-ESAG!L102),(CEART!K102-CEART!L102),(FAED!K102-FAED!L102),(CEAD!K102-CEAD!L102),(CEFID!K102-CEFID!L102),(CERES!K102-CERES!L102),(CESFI!K102-CESFI!L102),(CAV!K102-CAV!L102),(CCT!K102-CCT!L102),(CEO!K102-CEO!L102),(CEPLAN!K102-CEPLAN!L102),(CEAVI!K102-CEAVI!L102))</f>
        <v>334</v>
      </c>
      <c r="M101" s="29">
        <f t="shared" si="3"/>
        <v>1185</v>
      </c>
      <c r="N101" s="20">
        <f t="shared" si="4"/>
        <v>4860.8</v>
      </c>
      <c r="O101" s="20">
        <f t="shared" si="5"/>
        <v>1068.8</v>
      </c>
    </row>
    <row r="102" spans="1:15" ht="39.950000000000003" customHeight="1" x14ac:dyDescent="0.25">
      <c r="A102" s="124"/>
      <c r="B102" s="113"/>
      <c r="C102" s="51">
        <v>100</v>
      </c>
      <c r="D102" s="52" t="s">
        <v>318</v>
      </c>
      <c r="E102" s="51" t="s">
        <v>188</v>
      </c>
      <c r="F102" s="51" t="s">
        <v>502</v>
      </c>
      <c r="G102" s="55" t="s">
        <v>189</v>
      </c>
      <c r="H102" s="51" t="s">
        <v>34</v>
      </c>
      <c r="I102" s="54" t="s">
        <v>27</v>
      </c>
      <c r="J102" s="96">
        <v>0.95</v>
      </c>
      <c r="K102" s="42">
        <f>SUM(Reitoria!K103,ESAG!K103,CEART!K103,FAED!K103,CEAD!K103,CEFID!K103,CERES!K103,CESFI!K103,CAV!K103,CCT!K103,CEO!K103,CEPLAN!K103,CEAVI!K103)</f>
        <v>815</v>
      </c>
      <c r="L102" s="28">
        <f>SUM((Reitoria!K103-Reitoria!L103),(ESAG!K103-ESAG!L103),(CEART!K103-CEART!L103),(FAED!K103-FAED!L103),(CEAD!K103-CEAD!L103),(CEFID!K103-CEFID!L103),(CERES!K103-CERES!L103),(CESFI!K103-CESFI!L103),(CAV!K103-CAV!L103),(CCT!K103-CCT!L103),(CEO!K103-CEO!L103),(CEPLAN!K103-CEPLAN!L103),(CEAVI!K103-CEAVI!L103))</f>
        <v>240</v>
      </c>
      <c r="M102" s="29">
        <f t="shared" si="3"/>
        <v>575</v>
      </c>
      <c r="N102" s="20">
        <f t="shared" si="4"/>
        <v>774.25</v>
      </c>
      <c r="O102" s="20">
        <f t="shared" si="5"/>
        <v>228</v>
      </c>
    </row>
    <row r="103" spans="1:15" ht="39.950000000000003" customHeight="1" x14ac:dyDescent="0.25">
      <c r="A103" s="124"/>
      <c r="B103" s="113"/>
      <c r="C103" s="51">
        <v>101</v>
      </c>
      <c r="D103" s="52" t="s">
        <v>318</v>
      </c>
      <c r="E103" s="51" t="s">
        <v>201</v>
      </c>
      <c r="F103" s="51" t="s">
        <v>503</v>
      </c>
      <c r="G103" s="53" t="s">
        <v>504</v>
      </c>
      <c r="H103" s="51" t="s">
        <v>34</v>
      </c>
      <c r="I103" s="54" t="s">
        <v>27</v>
      </c>
      <c r="J103" s="96">
        <v>52.65</v>
      </c>
      <c r="K103" s="42">
        <f>SUM(Reitoria!K104,ESAG!K104,CEART!K104,FAED!K104,CEAD!K104,CEFID!K104,CERES!K104,CESFI!K104,CAV!K104,CCT!K104,CEO!K104,CEPLAN!K104,CEAVI!K104)</f>
        <v>95</v>
      </c>
      <c r="L103" s="28">
        <f>SUM((Reitoria!K104-Reitoria!L104),(ESAG!K104-ESAG!L104),(CEART!K104-CEART!L104),(FAED!K104-FAED!L104),(CEAD!K104-CEAD!L104),(CEFID!K104-CEFID!L104),(CERES!K104-CERES!L104),(CESFI!K104-CESFI!L104),(CAV!K104-CAV!L104),(CCT!K104-CCT!L104),(CEO!K104-CEO!L104),(CEPLAN!K104-CEPLAN!L104),(CEAVI!K104-CEAVI!L104))</f>
        <v>22</v>
      </c>
      <c r="M103" s="29">
        <f t="shared" si="3"/>
        <v>73</v>
      </c>
      <c r="N103" s="20">
        <f t="shared" si="4"/>
        <v>5001.75</v>
      </c>
      <c r="O103" s="20">
        <f t="shared" si="5"/>
        <v>1158.3</v>
      </c>
    </row>
    <row r="104" spans="1:15" ht="39.950000000000003" customHeight="1" x14ac:dyDescent="0.25">
      <c r="A104" s="124"/>
      <c r="B104" s="113"/>
      <c r="C104" s="51">
        <v>102</v>
      </c>
      <c r="D104" s="52" t="s">
        <v>318</v>
      </c>
      <c r="E104" s="51" t="s">
        <v>350</v>
      </c>
      <c r="F104" s="51" t="s">
        <v>502</v>
      </c>
      <c r="G104" s="53" t="s">
        <v>351</v>
      </c>
      <c r="H104" s="51" t="s">
        <v>34</v>
      </c>
      <c r="I104" s="54" t="s">
        <v>27</v>
      </c>
      <c r="J104" s="96">
        <v>0.7</v>
      </c>
      <c r="K104" s="42">
        <f>SUM(Reitoria!K105,ESAG!K105,CEART!K105,FAED!K105,CEAD!K105,CEFID!K105,CERES!K105,CESFI!K105,CAV!K105,CCT!K105,CEO!K105,CEPLAN!K105,CEAVI!K105)</f>
        <v>115</v>
      </c>
      <c r="L104" s="28">
        <f>SUM((Reitoria!K105-Reitoria!L105),(ESAG!K105-ESAG!L105),(CEART!K105-CEART!L105),(FAED!K105-FAED!L105),(CEAD!K105-CEAD!L105),(CEFID!K105-CEFID!L105),(CERES!K105-CERES!L105),(CESFI!K105-CESFI!L105),(CAV!K105-CAV!L105),(CCT!K105-CCT!L105),(CEO!K105-CEO!L105),(CEPLAN!K105-CEPLAN!L105),(CEAVI!K105-CEAVI!L105))</f>
        <v>90</v>
      </c>
      <c r="M104" s="29">
        <f t="shared" si="3"/>
        <v>25</v>
      </c>
      <c r="N104" s="20">
        <f t="shared" si="4"/>
        <v>80.5</v>
      </c>
      <c r="O104" s="20">
        <f t="shared" si="5"/>
        <v>62.999999999999993</v>
      </c>
    </row>
    <row r="105" spans="1:15" ht="39.950000000000003" customHeight="1" x14ac:dyDescent="0.25">
      <c r="A105" s="124"/>
      <c r="B105" s="113"/>
      <c r="C105" s="51">
        <v>103</v>
      </c>
      <c r="D105" s="52" t="s">
        <v>318</v>
      </c>
      <c r="E105" s="51" t="s">
        <v>197</v>
      </c>
      <c r="F105" s="51" t="s">
        <v>502</v>
      </c>
      <c r="G105" s="53" t="s">
        <v>349</v>
      </c>
      <c r="H105" s="51" t="s">
        <v>34</v>
      </c>
      <c r="I105" s="54" t="s">
        <v>27</v>
      </c>
      <c r="J105" s="96">
        <v>0.71</v>
      </c>
      <c r="K105" s="42">
        <f>SUM(Reitoria!K106,ESAG!K106,CEART!K106,FAED!K106,CEAD!K106,CEFID!K106,CERES!K106,CESFI!K106,CAV!K106,CCT!K106,CEO!K106,CEPLAN!K106,CEAVI!K106)</f>
        <v>105</v>
      </c>
      <c r="L105" s="28">
        <f>SUM((Reitoria!K106-Reitoria!L106),(ESAG!K106-ESAG!L106),(CEART!K106-CEART!L106),(FAED!K106-FAED!L106),(CEAD!K106-CEAD!L106),(CEFID!K106-CEFID!L106),(CERES!K106-CERES!L106),(CESFI!K106-CESFI!L106),(CAV!K106-CAV!L106),(CCT!K106-CCT!L106),(CEO!K106-CEO!L106),(CEPLAN!K106-CEPLAN!L106),(CEAVI!K106-CEAVI!L106))</f>
        <v>80</v>
      </c>
      <c r="M105" s="29">
        <f t="shared" si="3"/>
        <v>25</v>
      </c>
      <c r="N105" s="20">
        <f t="shared" si="4"/>
        <v>74.55</v>
      </c>
      <c r="O105" s="20">
        <f t="shared" si="5"/>
        <v>56.8</v>
      </c>
    </row>
    <row r="106" spans="1:15" ht="39.950000000000003" customHeight="1" x14ac:dyDescent="0.25">
      <c r="A106" s="124"/>
      <c r="B106" s="113"/>
      <c r="C106" s="51">
        <v>104</v>
      </c>
      <c r="D106" s="52" t="s">
        <v>318</v>
      </c>
      <c r="E106" s="51" t="s">
        <v>505</v>
      </c>
      <c r="F106" s="51" t="s">
        <v>506</v>
      </c>
      <c r="G106" s="53" t="s">
        <v>198</v>
      </c>
      <c r="H106" s="51" t="s">
        <v>34</v>
      </c>
      <c r="I106" s="54" t="s">
        <v>27</v>
      </c>
      <c r="J106" s="96">
        <v>12.85</v>
      </c>
      <c r="K106" s="42">
        <f>SUM(Reitoria!K107,ESAG!K107,CEART!K107,FAED!K107,CEAD!K107,CEFID!K107,CERES!K107,CESFI!K107,CAV!K107,CCT!K107,CEO!K107,CEPLAN!K107,CEAVI!K107)</f>
        <v>256</v>
      </c>
      <c r="L106" s="28">
        <f>SUM((Reitoria!K107-Reitoria!L107),(ESAG!K107-ESAG!L107),(CEART!K107-CEART!L107),(FAED!K107-FAED!L107),(CEAD!K107-CEAD!L107),(CEFID!K107-CEFID!L107),(CERES!K107-CERES!L107),(CESFI!K107-CESFI!L107),(CAV!K107-CAV!L107),(CCT!K107-CCT!L107),(CEO!K107-CEO!L107),(CEPLAN!K107-CEPLAN!L107),(CEAVI!K107-CEAVI!L107))</f>
        <v>76</v>
      </c>
      <c r="M106" s="29">
        <f t="shared" si="3"/>
        <v>180</v>
      </c>
      <c r="N106" s="20">
        <f t="shared" si="4"/>
        <v>3289.6</v>
      </c>
      <c r="O106" s="20">
        <f t="shared" si="5"/>
        <v>976.6</v>
      </c>
    </row>
    <row r="107" spans="1:15" ht="39.950000000000003" customHeight="1" x14ac:dyDescent="0.25">
      <c r="A107" s="125"/>
      <c r="B107" s="114"/>
      <c r="C107" s="51">
        <v>105</v>
      </c>
      <c r="D107" s="52" t="s">
        <v>318</v>
      </c>
      <c r="E107" s="51" t="s">
        <v>199</v>
      </c>
      <c r="F107" s="51" t="s">
        <v>502</v>
      </c>
      <c r="G107" s="53" t="s">
        <v>200</v>
      </c>
      <c r="H107" s="51" t="s">
        <v>25</v>
      </c>
      <c r="I107" s="54" t="s">
        <v>27</v>
      </c>
      <c r="J107" s="96">
        <v>7.78</v>
      </c>
      <c r="K107" s="42">
        <f>SUM(Reitoria!K108,ESAG!K108,CEART!K108,FAED!K108,CEAD!K108,CEFID!K108,CERES!K108,CESFI!K108,CAV!K108,CCT!K108,CEO!K108,CEPLAN!K108,CEAVI!K108)</f>
        <v>349</v>
      </c>
      <c r="L107" s="28">
        <f>SUM((Reitoria!K108-Reitoria!L108),(ESAG!K108-ESAG!L108),(CEART!K108-CEART!L108),(FAED!K108-FAED!L108),(CEAD!K108-CEAD!L108),(CEFID!K108-CEFID!L108),(CERES!K108-CERES!L108),(CESFI!K108-CESFI!L108),(CAV!K108-CAV!L108),(CCT!K108-CCT!L108),(CEO!K108-CEO!L108),(CEPLAN!K108-CEPLAN!L108),(CEAVI!K108-CEAVI!L108))</f>
        <v>76</v>
      </c>
      <c r="M107" s="29">
        <f t="shared" si="3"/>
        <v>273</v>
      </c>
      <c r="N107" s="20">
        <f t="shared" si="4"/>
        <v>2715.2200000000003</v>
      </c>
      <c r="O107" s="20">
        <f t="shared" si="5"/>
        <v>591.28</v>
      </c>
    </row>
    <row r="108" spans="1:15" ht="39.950000000000003" customHeight="1" x14ac:dyDescent="0.25">
      <c r="A108" s="126">
        <v>11</v>
      </c>
      <c r="B108" s="120" t="s">
        <v>410</v>
      </c>
      <c r="C108" s="47">
        <v>106</v>
      </c>
      <c r="D108" s="48" t="s">
        <v>318</v>
      </c>
      <c r="E108" s="47" t="s">
        <v>216</v>
      </c>
      <c r="F108" s="47" t="s">
        <v>507</v>
      </c>
      <c r="G108" s="49" t="s">
        <v>217</v>
      </c>
      <c r="H108" s="47" t="s">
        <v>25</v>
      </c>
      <c r="I108" s="50" t="s">
        <v>27</v>
      </c>
      <c r="J108" s="95">
        <v>46.76</v>
      </c>
      <c r="K108" s="42">
        <f>SUM(Reitoria!K109,ESAG!K109,CEART!K109,FAED!K109,CEAD!K109,CEFID!K109,CERES!K109,CESFI!K109,CAV!K109,CCT!K109,CEO!K109,CEPLAN!K109,CEAVI!K109)</f>
        <v>57</v>
      </c>
      <c r="L108" s="28">
        <f>SUM((Reitoria!K109-Reitoria!L109),(ESAG!K109-ESAG!L109),(CEART!K109-CEART!L109),(FAED!K109-FAED!L109),(CEAD!K109-CEAD!L109),(CEFID!K109-CEFID!L109),(CERES!K109-CERES!L109),(CESFI!K109-CESFI!L109),(CAV!K109-CAV!L109),(CCT!K109-CCT!L109),(CEO!K109-CEO!L109),(CEPLAN!K109-CEPLAN!L109),(CEAVI!K109-CEAVI!L109))</f>
        <v>7</v>
      </c>
      <c r="M108" s="29">
        <f t="shared" si="3"/>
        <v>50</v>
      </c>
      <c r="N108" s="20">
        <f t="shared" si="4"/>
        <v>2665.3199999999997</v>
      </c>
      <c r="O108" s="20">
        <f t="shared" si="5"/>
        <v>327.32</v>
      </c>
    </row>
    <row r="109" spans="1:15" ht="39.950000000000003" customHeight="1" x14ac:dyDescent="0.25">
      <c r="A109" s="127"/>
      <c r="B109" s="121"/>
      <c r="C109" s="47">
        <v>107</v>
      </c>
      <c r="D109" s="48" t="s">
        <v>318</v>
      </c>
      <c r="E109" s="47" t="s">
        <v>212</v>
      </c>
      <c r="F109" s="47" t="s">
        <v>455</v>
      </c>
      <c r="G109" s="56" t="s">
        <v>358</v>
      </c>
      <c r="H109" s="47" t="s">
        <v>25</v>
      </c>
      <c r="I109" s="50" t="s">
        <v>27</v>
      </c>
      <c r="J109" s="95">
        <v>33.42</v>
      </c>
      <c r="K109" s="42">
        <f>SUM(Reitoria!K110,ESAG!K110,CEART!K110,FAED!K110,CEAD!K110,CEFID!K110,CERES!K110,CESFI!K110,CAV!K110,CCT!K110,CEO!K110,CEPLAN!K110,CEAVI!K110)</f>
        <v>426</v>
      </c>
      <c r="L109" s="28">
        <f>SUM((Reitoria!K110-Reitoria!L110),(ESAG!K110-ESAG!L110),(CEART!K110-CEART!L110),(FAED!K110-FAED!L110),(CEAD!K110-CEAD!L110),(CEFID!K110-CEFID!L110),(CERES!K110-CERES!L110),(CESFI!K110-CESFI!L110),(CAV!K110-CAV!L110),(CCT!K110-CCT!L110),(CEO!K110-CEO!L110),(CEPLAN!K110-CEPLAN!L110),(CEAVI!K110-CEAVI!L110))</f>
        <v>114</v>
      </c>
      <c r="M109" s="29">
        <f t="shared" si="3"/>
        <v>312</v>
      </c>
      <c r="N109" s="20">
        <f t="shared" si="4"/>
        <v>14236.92</v>
      </c>
      <c r="O109" s="20">
        <f t="shared" si="5"/>
        <v>3809.88</v>
      </c>
    </row>
    <row r="110" spans="1:15" ht="39.950000000000003" customHeight="1" x14ac:dyDescent="0.25">
      <c r="A110" s="128"/>
      <c r="B110" s="122"/>
      <c r="C110" s="47">
        <v>108</v>
      </c>
      <c r="D110" s="48" t="s">
        <v>318</v>
      </c>
      <c r="E110" s="47" t="s">
        <v>215</v>
      </c>
      <c r="F110" s="47" t="s">
        <v>416</v>
      </c>
      <c r="G110" s="56" t="s">
        <v>508</v>
      </c>
      <c r="H110" s="47" t="s">
        <v>25</v>
      </c>
      <c r="I110" s="50" t="s">
        <v>27</v>
      </c>
      <c r="J110" s="95">
        <v>8.2100000000000009</v>
      </c>
      <c r="K110" s="42">
        <f>SUM(Reitoria!K111,ESAG!K111,CEART!K111,FAED!K111,CEAD!K111,CEFID!K111,CERES!K111,CESFI!K111,CAV!K111,CCT!K111,CEO!K111,CEPLAN!K111,CEAVI!K111)</f>
        <v>292</v>
      </c>
      <c r="L110" s="28">
        <f>SUM((Reitoria!K111-Reitoria!L111),(ESAG!K111-ESAG!L111),(CEART!K111-CEART!L111),(FAED!K111-FAED!L111),(CEAD!K111-CEAD!L111),(CEFID!K111-CEFID!L111),(CERES!K111-CERES!L111),(CESFI!K111-CESFI!L111),(CAV!K111-CAV!L111),(CCT!K111-CCT!L111),(CEO!K111-CEO!L111),(CEPLAN!K111-CEPLAN!L111),(CEAVI!K111-CEAVI!L111))</f>
        <v>67</v>
      </c>
      <c r="M110" s="29">
        <f t="shared" si="3"/>
        <v>225</v>
      </c>
      <c r="N110" s="20">
        <f t="shared" si="4"/>
        <v>2397.3200000000002</v>
      </c>
      <c r="O110" s="20">
        <f t="shared" si="5"/>
        <v>550.07000000000005</v>
      </c>
    </row>
    <row r="111" spans="1:15" ht="39.950000000000003" customHeight="1" x14ac:dyDescent="0.25">
      <c r="A111" s="109">
        <v>12</v>
      </c>
      <c r="B111" s="112" t="s">
        <v>410</v>
      </c>
      <c r="C111" s="51">
        <v>109</v>
      </c>
      <c r="D111" s="52" t="s">
        <v>317</v>
      </c>
      <c r="E111" s="51" t="s">
        <v>207</v>
      </c>
      <c r="F111" s="51" t="s">
        <v>478</v>
      </c>
      <c r="G111" s="63" t="s">
        <v>354</v>
      </c>
      <c r="H111" s="51" t="s">
        <v>28</v>
      </c>
      <c r="I111" s="54" t="s">
        <v>27</v>
      </c>
      <c r="J111" s="96">
        <v>1.1000000000000001</v>
      </c>
      <c r="K111" s="42">
        <f>SUM(Reitoria!K112,ESAG!K112,CEART!K112,FAED!K112,CEAD!K112,CEFID!K112,CERES!K112,CESFI!K112,CAV!K112,CCT!K112,CEO!K112,CEPLAN!K112,CEAVI!K112)</f>
        <v>122</v>
      </c>
      <c r="L111" s="28">
        <f>SUM((Reitoria!K112-Reitoria!L112),(ESAG!K112-ESAG!L112),(CEART!K112-CEART!L112),(FAED!K112-FAED!L112),(CEAD!K112-CEAD!L112),(CEFID!K112-CEFID!L112),(CERES!K112-CERES!L112),(CESFI!K112-CESFI!L112),(CAV!K112-CAV!L112),(CCT!K112-CCT!L112),(CEO!K112-CEO!L112),(CEPLAN!K112-CEPLAN!L112),(CEAVI!K112-CEAVI!L112))</f>
        <v>60</v>
      </c>
      <c r="M111" s="29">
        <f t="shared" si="3"/>
        <v>62</v>
      </c>
      <c r="N111" s="20">
        <f t="shared" si="4"/>
        <v>134.20000000000002</v>
      </c>
      <c r="O111" s="20">
        <f t="shared" si="5"/>
        <v>66</v>
      </c>
    </row>
    <row r="112" spans="1:15" ht="39.950000000000003" customHeight="1" x14ac:dyDescent="0.25">
      <c r="A112" s="110"/>
      <c r="B112" s="113"/>
      <c r="C112" s="51">
        <v>110</v>
      </c>
      <c r="D112" s="52" t="s">
        <v>317</v>
      </c>
      <c r="E112" s="51" t="s">
        <v>209</v>
      </c>
      <c r="F112" s="51" t="s">
        <v>509</v>
      </c>
      <c r="G112" s="63" t="s">
        <v>356</v>
      </c>
      <c r="H112" s="51" t="s">
        <v>28</v>
      </c>
      <c r="I112" s="54" t="s">
        <v>27</v>
      </c>
      <c r="J112" s="96">
        <v>2</v>
      </c>
      <c r="K112" s="42">
        <f>SUM(Reitoria!K113,ESAG!K113,CEART!K113,FAED!K113,CEAD!K113,CEFID!K113,CERES!K113,CESFI!K113,CAV!K113,CCT!K113,CEO!K113,CEPLAN!K113,CEAVI!K113)</f>
        <v>1089</v>
      </c>
      <c r="L112" s="28">
        <f>SUM((Reitoria!K113-Reitoria!L113),(ESAG!K113-ESAG!L113),(CEART!K113-CEART!L113),(FAED!K113-FAED!L113),(CEAD!K113-CEAD!L113),(CEFID!K113-CEFID!L113),(CERES!K113-CERES!L113),(CESFI!K113-CESFI!L113),(CAV!K113-CAV!L113),(CCT!K113-CCT!L113),(CEO!K113-CEO!L113),(CEPLAN!K113-CEPLAN!L113),(CEAVI!K113-CEAVI!L113))</f>
        <v>305</v>
      </c>
      <c r="M112" s="29">
        <f t="shared" si="3"/>
        <v>784</v>
      </c>
      <c r="N112" s="20">
        <f t="shared" si="4"/>
        <v>2178</v>
      </c>
      <c r="O112" s="20">
        <f t="shared" si="5"/>
        <v>610</v>
      </c>
    </row>
    <row r="113" spans="1:15" ht="39.950000000000003" customHeight="1" x14ac:dyDescent="0.25">
      <c r="A113" s="110"/>
      <c r="B113" s="113"/>
      <c r="C113" s="51">
        <v>111</v>
      </c>
      <c r="D113" s="52" t="s">
        <v>317</v>
      </c>
      <c r="E113" s="51" t="s">
        <v>208</v>
      </c>
      <c r="F113" s="51" t="s">
        <v>509</v>
      </c>
      <c r="G113" s="63" t="s">
        <v>355</v>
      </c>
      <c r="H113" s="51" t="s">
        <v>28</v>
      </c>
      <c r="I113" s="54" t="s">
        <v>27</v>
      </c>
      <c r="J113" s="96">
        <v>2.5</v>
      </c>
      <c r="K113" s="42">
        <f>SUM(Reitoria!K114,ESAG!K114,CEART!K114,FAED!K114,CEAD!K114,CEFID!K114,CERES!K114,CESFI!K114,CAV!K114,CCT!K114,CEO!K114,CEPLAN!K114,CEAVI!K114)</f>
        <v>829</v>
      </c>
      <c r="L113" s="28">
        <f>SUM((Reitoria!K114-Reitoria!L114),(ESAG!K114-ESAG!L114),(CEART!K114-CEART!L114),(FAED!K114-FAED!L114),(CEAD!K114-CEAD!L114),(CEFID!K114-CEFID!L114),(CERES!K114-CERES!L114),(CESFI!K114-CESFI!L114),(CAV!K114-CAV!L114),(CCT!K114-CCT!L114),(CEO!K114-CEO!L114),(CEPLAN!K114-CEPLAN!L114),(CEAVI!K114-CEAVI!L114))</f>
        <v>65</v>
      </c>
      <c r="M113" s="29">
        <f t="shared" si="3"/>
        <v>764</v>
      </c>
      <c r="N113" s="20">
        <f t="shared" si="4"/>
        <v>2072.5</v>
      </c>
      <c r="O113" s="20">
        <f t="shared" si="5"/>
        <v>162.5</v>
      </c>
    </row>
    <row r="114" spans="1:15" ht="39.950000000000003" customHeight="1" x14ac:dyDescent="0.25">
      <c r="A114" s="110"/>
      <c r="B114" s="113"/>
      <c r="C114" s="51">
        <v>112</v>
      </c>
      <c r="D114" s="52" t="s">
        <v>318</v>
      </c>
      <c r="E114" s="51" t="s">
        <v>202</v>
      </c>
      <c r="F114" s="51" t="s">
        <v>445</v>
      </c>
      <c r="G114" s="55" t="s">
        <v>352</v>
      </c>
      <c r="H114" s="51" t="s">
        <v>30</v>
      </c>
      <c r="I114" s="54" t="s">
        <v>27</v>
      </c>
      <c r="J114" s="96">
        <v>0.5</v>
      </c>
      <c r="K114" s="42">
        <f>SUM(Reitoria!K115,ESAG!K115,CEART!K115,FAED!K115,CEAD!K115,CEFID!K115,CERES!K115,CESFI!K115,CAV!K115,CCT!K115,CEO!K115,CEPLAN!K115,CEAVI!K115)</f>
        <v>190</v>
      </c>
      <c r="L114" s="28">
        <f>SUM((Reitoria!K115-Reitoria!L115),(ESAG!K115-ESAG!L115),(CEART!K115-CEART!L115),(FAED!K115-FAED!L115),(CEAD!K115-CEAD!L115),(CEFID!K115-CEFID!L115),(CERES!K115-CERES!L115),(CESFI!K115-CESFI!L115),(CAV!K115-CAV!L115),(CCT!K115-CCT!L115),(CEO!K115-CEO!L115),(CEPLAN!K115-CEPLAN!L115),(CEAVI!K115-CEAVI!L115))</f>
        <v>10</v>
      </c>
      <c r="M114" s="29">
        <f t="shared" si="3"/>
        <v>180</v>
      </c>
      <c r="N114" s="20">
        <f t="shared" si="4"/>
        <v>95</v>
      </c>
      <c r="O114" s="20">
        <f t="shared" si="5"/>
        <v>5</v>
      </c>
    </row>
    <row r="115" spans="1:15" ht="39.950000000000003" customHeight="1" x14ac:dyDescent="0.25">
      <c r="A115" s="110"/>
      <c r="B115" s="113"/>
      <c r="C115" s="51">
        <v>113</v>
      </c>
      <c r="D115" s="52" t="s">
        <v>318</v>
      </c>
      <c r="E115" s="51" t="s">
        <v>203</v>
      </c>
      <c r="F115" s="51" t="s">
        <v>445</v>
      </c>
      <c r="G115" s="55" t="s">
        <v>353</v>
      </c>
      <c r="H115" s="51" t="s">
        <v>30</v>
      </c>
      <c r="I115" s="54" t="s">
        <v>27</v>
      </c>
      <c r="J115" s="96">
        <v>0.5</v>
      </c>
      <c r="K115" s="42">
        <f>SUM(Reitoria!K116,ESAG!K116,CEART!K116,FAED!K116,CEAD!K116,CEFID!K116,CERES!K116,CESFI!K116,CAV!K116,CCT!K116,CEO!K116,CEPLAN!K116,CEAVI!K116)</f>
        <v>207</v>
      </c>
      <c r="L115" s="28">
        <f>SUM((Reitoria!K116-Reitoria!L116),(ESAG!K116-ESAG!L116),(CEART!K116-CEART!L116),(FAED!K116-FAED!L116),(CEAD!K116-CEAD!L116),(CEFID!K116-CEFID!L116),(CERES!K116-CERES!L116),(CESFI!K116-CESFI!L116),(CAV!K116-CAV!L116),(CCT!K116-CCT!L116),(CEO!K116-CEO!L116),(CEPLAN!K116-CEPLAN!L116),(CEAVI!K116-CEAVI!L116))</f>
        <v>37</v>
      </c>
      <c r="M115" s="29">
        <f t="shared" si="3"/>
        <v>170</v>
      </c>
      <c r="N115" s="20">
        <f t="shared" si="4"/>
        <v>103.5</v>
      </c>
      <c r="O115" s="20">
        <f t="shared" si="5"/>
        <v>18.5</v>
      </c>
    </row>
    <row r="116" spans="1:15" ht="39.950000000000003" customHeight="1" x14ac:dyDescent="0.25">
      <c r="A116" s="110"/>
      <c r="B116" s="113"/>
      <c r="C116" s="51">
        <v>114</v>
      </c>
      <c r="D116" s="52" t="s">
        <v>318</v>
      </c>
      <c r="E116" s="51" t="s">
        <v>222</v>
      </c>
      <c r="F116" s="51" t="s">
        <v>510</v>
      </c>
      <c r="G116" s="55" t="s">
        <v>363</v>
      </c>
      <c r="H116" s="51" t="s">
        <v>28</v>
      </c>
      <c r="I116" s="54" t="s">
        <v>27</v>
      </c>
      <c r="J116" s="96">
        <v>10</v>
      </c>
      <c r="K116" s="42">
        <f>SUM(Reitoria!K117,ESAG!K117,CEART!K117,FAED!K117,CEAD!K117,CEFID!K117,CERES!K117,CESFI!K117,CAV!K117,CCT!K117,CEO!K117,CEPLAN!K117,CEAVI!K117)</f>
        <v>175</v>
      </c>
      <c r="L116" s="28">
        <f>SUM((Reitoria!K117-Reitoria!L117),(ESAG!K117-ESAG!L117),(CEART!K117-CEART!L117),(FAED!K117-FAED!L117),(CEAD!K117-CEAD!L117),(CEFID!K117-CEFID!L117),(CERES!K117-CERES!L117),(CESFI!K117-CESFI!L117),(CAV!K117-CAV!L117),(CCT!K117-CCT!L117),(CEO!K117-CEO!L117),(CEPLAN!K117-CEPLAN!L117),(CEAVI!K117-CEAVI!L117))</f>
        <v>0</v>
      </c>
      <c r="M116" s="29">
        <f t="shared" si="3"/>
        <v>175</v>
      </c>
      <c r="N116" s="20">
        <f t="shared" si="4"/>
        <v>1750</v>
      </c>
      <c r="O116" s="20">
        <f t="shared" si="5"/>
        <v>0</v>
      </c>
    </row>
    <row r="117" spans="1:15" ht="39.950000000000003" customHeight="1" x14ac:dyDescent="0.25">
      <c r="A117" s="110"/>
      <c r="B117" s="113"/>
      <c r="C117" s="51">
        <v>115</v>
      </c>
      <c r="D117" s="52" t="s">
        <v>318</v>
      </c>
      <c r="E117" s="51" t="s">
        <v>221</v>
      </c>
      <c r="F117" s="51" t="s">
        <v>510</v>
      </c>
      <c r="G117" s="55" t="s">
        <v>362</v>
      </c>
      <c r="H117" s="51" t="s">
        <v>37</v>
      </c>
      <c r="I117" s="54" t="s">
        <v>27</v>
      </c>
      <c r="J117" s="96">
        <v>7.2</v>
      </c>
      <c r="K117" s="42">
        <f>SUM(Reitoria!K118,ESAG!K118,CEART!K118,FAED!K118,CEAD!K118,CEFID!K118,CERES!K118,CESFI!K118,CAV!K118,CCT!K118,CEO!K118,CEPLAN!K118,CEAVI!K118)</f>
        <v>358</v>
      </c>
      <c r="L117" s="28">
        <f>SUM((Reitoria!K118-Reitoria!L118),(ESAG!K118-ESAG!L118),(CEART!K118-CEART!L118),(FAED!K118-FAED!L118),(CEAD!K118-CEAD!L118),(CEFID!K118-CEFID!L118),(CERES!K118-CERES!L118),(CESFI!K118-CESFI!L118),(CAV!K118-CAV!L118),(CCT!K118-CCT!L118),(CEO!K118-CEO!L118),(CEPLAN!K118-CEPLAN!L118),(CEAVI!K118-CEAVI!L118))</f>
        <v>30</v>
      </c>
      <c r="M117" s="29">
        <f t="shared" si="3"/>
        <v>328</v>
      </c>
      <c r="N117" s="20">
        <f t="shared" si="4"/>
        <v>2577.6</v>
      </c>
      <c r="O117" s="20">
        <f t="shared" si="5"/>
        <v>216</v>
      </c>
    </row>
    <row r="118" spans="1:15" ht="39.950000000000003" customHeight="1" x14ac:dyDescent="0.25">
      <c r="A118" s="110"/>
      <c r="B118" s="113"/>
      <c r="C118" s="51">
        <v>116</v>
      </c>
      <c r="D118" s="52" t="s">
        <v>318</v>
      </c>
      <c r="E118" s="51" t="s">
        <v>219</v>
      </c>
      <c r="F118" s="51" t="s">
        <v>412</v>
      </c>
      <c r="G118" s="53" t="s">
        <v>360</v>
      </c>
      <c r="H118" s="51" t="s">
        <v>28</v>
      </c>
      <c r="I118" s="54" t="s">
        <v>27</v>
      </c>
      <c r="J118" s="96">
        <v>10.27</v>
      </c>
      <c r="K118" s="42">
        <f>SUM(Reitoria!K119,ESAG!K119,CEART!K119,FAED!K119,CEAD!K119,CEFID!K119,CERES!K119,CESFI!K119,CAV!K119,CCT!K119,CEO!K119,CEPLAN!K119,CEAVI!K119)</f>
        <v>162</v>
      </c>
      <c r="L118" s="28">
        <f>SUM((Reitoria!K119-Reitoria!L119),(ESAG!K119-ESAG!L119),(CEART!K119-CEART!L119),(FAED!K119-FAED!L119),(CEAD!K119-CEAD!L119),(CEFID!K119-CEFID!L119),(CERES!K119-CERES!L119),(CESFI!K119-CESFI!L119),(CAV!K119-CAV!L119),(CCT!K119-CCT!L119),(CEO!K119-CEO!L119),(CEPLAN!K119-CEPLAN!L119),(CEAVI!K119-CEAVI!L119))</f>
        <v>2</v>
      </c>
      <c r="M118" s="29">
        <f t="shared" si="3"/>
        <v>160</v>
      </c>
      <c r="N118" s="20">
        <f t="shared" si="4"/>
        <v>1663.74</v>
      </c>
      <c r="O118" s="20">
        <f t="shared" si="5"/>
        <v>20.54</v>
      </c>
    </row>
    <row r="119" spans="1:15" ht="39.950000000000003" customHeight="1" x14ac:dyDescent="0.25">
      <c r="A119" s="110"/>
      <c r="B119" s="113"/>
      <c r="C119" s="51">
        <v>117</v>
      </c>
      <c r="D119" s="52" t="s">
        <v>318</v>
      </c>
      <c r="E119" s="51" t="s">
        <v>218</v>
      </c>
      <c r="F119" s="51" t="s">
        <v>416</v>
      </c>
      <c r="G119" s="55" t="s">
        <v>359</v>
      </c>
      <c r="H119" s="51" t="s">
        <v>28</v>
      </c>
      <c r="I119" s="54" t="s">
        <v>27</v>
      </c>
      <c r="J119" s="96">
        <v>0.7</v>
      </c>
      <c r="K119" s="42">
        <f>SUM(Reitoria!K120,ESAG!K120,CEART!K120,FAED!K120,CEAD!K120,CEFID!K120,CERES!K120,CESFI!K120,CAV!K120,CCT!K120,CEO!K120,CEPLAN!K120,CEAVI!K120)</f>
        <v>1215</v>
      </c>
      <c r="L119" s="28">
        <f>SUM((Reitoria!K120-Reitoria!L120),(ESAG!K120-ESAG!L120),(CEART!K120-CEART!L120),(FAED!K120-FAED!L120),(CEAD!K120-CEAD!L120),(CEFID!K120-CEFID!L120),(CERES!K120-CERES!L120),(CESFI!K120-CESFI!L120),(CAV!K120-CAV!L120),(CCT!K120-CCT!L120),(CEO!K120-CEO!L120),(CEPLAN!K120-CEPLAN!L120),(CEAVI!K120-CEAVI!L120))</f>
        <v>395</v>
      </c>
      <c r="M119" s="29">
        <f t="shared" si="3"/>
        <v>820</v>
      </c>
      <c r="N119" s="20">
        <f t="shared" si="4"/>
        <v>850.5</v>
      </c>
      <c r="O119" s="20">
        <f t="shared" si="5"/>
        <v>276.5</v>
      </c>
    </row>
    <row r="120" spans="1:15" ht="39.950000000000003" customHeight="1" x14ac:dyDescent="0.25">
      <c r="A120" s="110"/>
      <c r="B120" s="113"/>
      <c r="C120" s="51">
        <v>118</v>
      </c>
      <c r="D120" s="52" t="s">
        <v>318</v>
      </c>
      <c r="E120" s="51" t="s">
        <v>220</v>
      </c>
      <c r="F120" s="51" t="s">
        <v>412</v>
      </c>
      <c r="G120" s="53" t="s">
        <v>361</v>
      </c>
      <c r="H120" s="51" t="s">
        <v>28</v>
      </c>
      <c r="I120" s="54" t="s">
        <v>27</v>
      </c>
      <c r="J120" s="96">
        <v>6</v>
      </c>
      <c r="K120" s="42">
        <f>SUM(Reitoria!K121,ESAG!K121,CEART!K121,FAED!K121,CEAD!K121,CEFID!K121,CERES!K121,CESFI!K121,CAV!K121,CCT!K121,CEO!K121,CEPLAN!K121,CEAVI!K121)</f>
        <v>58</v>
      </c>
      <c r="L120" s="28">
        <f>SUM((Reitoria!K121-Reitoria!L121),(ESAG!K121-ESAG!L121),(CEART!K121-CEART!L121),(FAED!K121-FAED!L121),(CEAD!K121-CEAD!L121),(CEFID!K121-CEFID!L121),(CERES!K121-CERES!L121),(CESFI!K121-CESFI!L121),(CAV!K121-CAV!L121),(CCT!K121-CCT!L121),(CEO!K121-CEO!L121),(CEPLAN!K121-CEPLAN!L121),(CEAVI!K121-CEAVI!L121))</f>
        <v>1</v>
      </c>
      <c r="M120" s="29">
        <f t="shared" si="3"/>
        <v>57</v>
      </c>
      <c r="N120" s="20">
        <f t="shared" si="4"/>
        <v>348</v>
      </c>
      <c r="O120" s="20">
        <f t="shared" si="5"/>
        <v>6</v>
      </c>
    </row>
    <row r="121" spans="1:15" ht="39.950000000000003" customHeight="1" x14ac:dyDescent="0.25">
      <c r="A121" s="110"/>
      <c r="B121" s="113"/>
      <c r="C121" s="51">
        <v>119</v>
      </c>
      <c r="D121" s="52" t="s">
        <v>382</v>
      </c>
      <c r="E121" s="51" t="s">
        <v>301</v>
      </c>
      <c r="F121" s="51" t="s">
        <v>511</v>
      </c>
      <c r="G121" s="79" t="s">
        <v>302</v>
      </c>
      <c r="H121" s="51" t="s">
        <v>25</v>
      </c>
      <c r="I121" s="51" t="s">
        <v>27</v>
      </c>
      <c r="J121" s="96">
        <v>179.7</v>
      </c>
      <c r="K121" s="42">
        <f>SUM(Reitoria!K122,ESAG!K122,CEART!K122,FAED!K122,CEAD!K122,CEFID!K122,CERES!K122,CESFI!K122,CAV!K122,CCT!K122,CEO!K122,CEPLAN!K122,CEAVI!K122)</f>
        <v>15</v>
      </c>
      <c r="L121" s="28">
        <f>SUM((Reitoria!K122-Reitoria!L122),(ESAG!K122-ESAG!L122),(CEART!K122-CEART!L122),(FAED!K122-FAED!L122),(CEAD!K122-CEAD!L122),(CEFID!K122-CEFID!L122),(CERES!K122-CERES!L122),(CESFI!K122-CESFI!L122),(CAV!K122-CAV!L122),(CCT!K122-CCT!L122),(CEO!K122-CEO!L122),(CEPLAN!K122-CEPLAN!L122),(CEAVI!K122-CEAVI!L122))</f>
        <v>4</v>
      </c>
      <c r="M121" s="29">
        <f t="shared" si="3"/>
        <v>11</v>
      </c>
      <c r="N121" s="20">
        <f t="shared" si="4"/>
        <v>2695.5</v>
      </c>
      <c r="O121" s="20">
        <f t="shared" si="5"/>
        <v>718.8</v>
      </c>
    </row>
    <row r="122" spans="1:15" ht="39.950000000000003" customHeight="1" x14ac:dyDescent="0.25">
      <c r="A122" s="110"/>
      <c r="B122" s="113"/>
      <c r="C122" s="51">
        <v>120</v>
      </c>
      <c r="D122" s="52" t="s">
        <v>317</v>
      </c>
      <c r="E122" s="51" t="s">
        <v>299</v>
      </c>
      <c r="F122" s="51" t="s">
        <v>416</v>
      </c>
      <c r="G122" s="79" t="s">
        <v>300</v>
      </c>
      <c r="H122" s="51" t="s">
        <v>25</v>
      </c>
      <c r="I122" s="54" t="s">
        <v>27</v>
      </c>
      <c r="J122" s="96">
        <v>0.7</v>
      </c>
      <c r="K122" s="42">
        <f>SUM(Reitoria!K123,ESAG!K123,CEART!K123,FAED!K123,CEAD!K123,CEFID!K123,CERES!K123,CESFI!K123,CAV!K123,CCT!K123,CEO!K123,CEPLAN!K123,CEAVI!K123)</f>
        <v>1010</v>
      </c>
      <c r="L122" s="28">
        <f>SUM((Reitoria!K123-Reitoria!L123),(ESAG!K123-ESAG!L123),(CEART!K123-CEART!L123),(FAED!K123-FAED!L123),(CEAD!K123-CEAD!L123),(CEFID!K123-CEFID!L123),(CERES!K123-CERES!L123),(CESFI!K123-CESFI!L123),(CAV!K123-CAV!L123),(CCT!K123-CCT!L123),(CEO!K123-CEO!L123),(CEPLAN!K123-CEPLAN!L123),(CEAVI!K123-CEAVI!L123))</f>
        <v>235</v>
      </c>
      <c r="M122" s="29">
        <f t="shared" si="3"/>
        <v>775</v>
      </c>
      <c r="N122" s="20">
        <f t="shared" si="4"/>
        <v>707</v>
      </c>
      <c r="O122" s="20">
        <f t="shared" si="5"/>
        <v>164.5</v>
      </c>
    </row>
    <row r="123" spans="1:15" ht="39.950000000000003" customHeight="1" x14ac:dyDescent="0.25">
      <c r="A123" s="110"/>
      <c r="B123" s="113"/>
      <c r="C123" s="51">
        <v>121</v>
      </c>
      <c r="D123" s="52" t="s">
        <v>318</v>
      </c>
      <c r="E123" s="51" t="s">
        <v>277</v>
      </c>
      <c r="F123" s="51" t="s">
        <v>512</v>
      </c>
      <c r="G123" s="53" t="s">
        <v>278</v>
      </c>
      <c r="H123" s="51" t="s">
        <v>37</v>
      </c>
      <c r="I123" s="80" t="s">
        <v>27</v>
      </c>
      <c r="J123" s="96">
        <v>7</v>
      </c>
      <c r="K123" s="42">
        <f>SUM(Reitoria!K124,ESAG!K124,CEART!K124,FAED!K124,CEAD!K124,CEFID!K124,CERES!K124,CESFI!K124,CAV!K124,CCT!K124,CEO!K124,CEPLAN!K124,CEAVI!K124)</f>
        <v>58</v>
      </c>
      <c r="L123" s="28">
        <f>SUM((Reitoria!K124-Reitoria!L124),(ESAG!K124-ESAG!L124),(CEART!K124-CEART!L124),(FAED!K124-FAED!L124),(CEAD!K124-CEAD!L124),(CEFID!K124-CEFID!L124),(CERES!K124-CERES!L124),(CESFI!K124-CESFI!L124),(CAV!K124-CAV!L124),(CCT!K124-CCT!L124),(CEO!K124-CEO!L124),(CEPLAN!K124-CEPLAN!L124),(CEAVI!K124-CEAVI!L124))</f>
        <v>16</v>
      </c>
      <c r="M123" s="29">
        <f t="shared" si="3"/>
        <v>42</v>
      </c>
      <c r="N123" s="20">
        <f t="shared" si="4"/>
        <v>406</v>
      </c>
      <c r="O123" s="20">
        <f t="shared" si="5"/>
        <v>112</v>
      </c>
    </row>
    <row r="124" spans="1:15" ht="39.950000000000003" customHeight="1" x14ac:dyDescent="0.25">
      <c r="A124" s="110"/>
      <c r="B124" s="113"/>
      <c r="C124" s="51">
        <v>122</v>
      </c>
      <c r="D124" s="52" t="s">
        <v>317</v>
      </c>
      <c r="E124" s="51" t="s">
        <v>211</v>
      </c>
      <c r="F124" s="51" t="s">
        <v>513</v>
      </c>
      <c r="G124" s="53" t="s">
        <v>514</v>
      </c>
      <c r="H124" s="51" t="s">
        <v>28</v>
      </c>
      <c r="I124" s="54" t="s">
        <v>27</v>
      </c>
      <c r="J124" s="96">
        <v>3.75</v>
      </c>
      <c r="K124" s="42">
        <f>SUM(Reitoria!K125,ESAG!K125,CEART!K125,FAED!K125,CEAD!K125,CEFID!K125,CERES!K125,CESFI!K125,CAV!K125,CCT!K125,CEO!K125,CEPLAN!K125,CEAVI!K125)</f>
        <v>119</v>
      </c>
      <c r="L124" s="28">
        <f>SUM((Reitoria!K125-Reitoria!L125),(ESAG!K125-ESAG!L125),(CEART!K125-CEART!L125),(FAED!K125-FAED!L125),(CEAD!K125-CEAD!L125),(CEFID!K125-CEFID!L125),(CERES!K125-CERES!L125),(CESFI!K125-CESFI!L125),(CAV!K125-CAV!L125),(CCT!K125-CCT!L125),(CEO!K125-CEO!L125),(CEPLAN!K125-CEPLAN!L125),(CEAVI!K125-CEAVI!L125))</f>
        <v>56</v>
      </c>
      <c r="M124" s="29">
        <f t="shared" si="3"/>
        <v>63</v>
      </c>
      <c r="N124" s="20">
        <f t="shared" si="4"/>
        <v>446.25</v>
      </c>
      <c r="O124" s="20">
        <f t="shared" si="5"/>
        <v>210</v>
      </c>
    </row>
    <row r="125" spans="1:15" ht="39.950000000000003" customHeight="1" x14ac:dyDescent="0.25">
      <c r="A125" s="110"/>
      <c r="B125" s="113"/>
      <c r="C125" s="51">
        <v>123</v>
      </c>
      <c r="D125" s="52" t="s">
        <v>317</v>
      </c>
      <c r="E125" s="51" t="s">
        <v>210</v>
      </c>
      <c r="F125" s="51" t="s">
        <v>515</v>
      </c>
      <c r="G125" s="53" t="s">
        <v>357</v>
      </c>
      <c r="H125" s="51" t="s">
        <v>28</v>
      </c>
      <c r="I125" s="54" t="s">
        <v>27</v>
      </c>
      <c r="J125" s="96">
        <v>39.15</v>
      </c>
      <c r="K125" s="42">
        <f>SUM(Reitoria!K126,ESAG!K126,CEART!K126,FAED!K126,CEAD!K126,CEFID!K126,CERES!K126,CESFI!K126,CAV!K126,CCT!K126,CEO!K126,CEPLAN!K126,CEAVI!K126)</f>
        <v>16</v>
      </c>
      <c r="L125" s="28">
        <f>SUM((Reitoria!K126-Reitoria!L126),(ESAG!K126-ESAG!L126),(CEART!K126-CEART!L126),(FAED!K126-FAED!L126),(CEAD!K126-CEAD!L126),(CEFID!K126-CEFID!L126),(CERES!K126-CERES!L126),(CESFI!K126-CESFI!L126),(CAV!K126-CAV!L126),(CCT!K126-CCT!L126),(CEO!K126-CEO!L126),(CEPLAN!K126-CEPLAN!L126),(CEAVI!K126-CEAVI!L126))</f>
        <v>0</v>
      </c>
      <c r="M125" s="29">
        <f t="shared" si="3"/>
        <v>16</v>
      </c>
      <c r="N125" s="20">
        <f t="shared" si="4"/>
        <v>626.4</v>
      </c>
      <c r="O125" s="20">
        <f t="shared" si="5"/>
        <v>0</v>
      </c>
    </row>
    <row r="126" spans="1:15" ht="39.950000000000003" customHeight="1" x14ac:dyDescent="0.25">
      <c r="A126" s="110"/>
      <c r="B126" s="113"/>
      <c r="C126" s="51">
        <v>124</v>
      </c>
      <c r="D126" s="52" t="s">
        <v>318</v>
      </c>
      <c r="E126" s="51" t="s">
        <v>206</v>
      </c>
      <c r="F126" s="51" t="s">
        <v>515</v>
      </c>
      <c r="G126" s="63" t="s">
        <v>516</v>
      </c>
      <c r="H126" s="51" t="s">
        <v>25</v>
      </c>
      <c r="I126" s="54" t="s">
        <v>27</v>
      </c>
      <c r="J126" s="96">
        <v>0.6</v>
      </c>
      <c r="K126" s="42">
        <f>SUM(Reitoria!K127,ESAG!K127,CEART!K127,FAED!K127,CEAD!K127,CEFID!K127,CERES!K127,CESFI!K127,CAV!K127,CCT!K127,CEO!K127,CEPLAN!K127,CEAVI!K127)</f>
        <v>4494</v>
      </c>
      <c r="L126" s="28">
        <f>SUM((Reitoria!K127-Reitoria!L127),(ESAG!K127-ESAG!L127),(CEART!K127-CEART!L127),(FAED!K127-FAED!L127),(CEAD!K127-CEAD!L127),(CEFID!K127-CEFID!L127),(CERES!K127-CERES!L127),(CESFI!K127-CESFI!L127),(CAV!K127-CAV!L127),(CCT!K127-CCT!L127),(CEO!K127-CEO!L127),(CEPLAN!K127-CEPLAN!L127),(CEAVI!K127-CEAVI!L127))</f>
        <v>1270</v>
      </c>
      <c r="M126" s="29">
        <f t="shared" si="3"/>
        <v>3224</v>
      </c>
      <c r="N126" s="20">
        <f t="shared" si="4"/>
        <v>2696.4</v>
      </c>
      <c r="O126" s="20">
        <f t="shared" si="5"/>
        <v>762</v>
      </c>
    </row>
    <row r="127" spans="1:15" ht="39.950000000000003" customHeight="1" x14ac:dyDescent="0.25">
      <c r="A127" s="110"/>
      <c r="B127" s="113"/>
      <c r="C127" s="51">
        <v>125</v>
      </c>
      <c r="D127" s="52" t="s">
        <v>318</v>
      </c>
      <c r="E127" s="51" t="s">
        <v>204</v>
      </c>
      <c r="F127" s="51" t="s">
        <v>455</v>
      </c>
      <c r="G127" s="63" t="s">
        <v>397</v>
      </c>
      <c r="H127" s="51" t="s">
        <v>25</v>
      </c>
      <c r="I127" s="54" t="s">
        <v>27</v>
      </c>
      <c r="J127" s="96">
        <v>5.2</v>
      </c>
      <c r="K127" s="42">
        <f>SUM(Reitoria!K128,ESAG!K128,CEART!K128,FAED!K128,CEAD!K128,CEFID!K128,CERES!K128,CESFI!K128,CAV!K128,CCT!K128,CEO!K128,CEPLAN!K128,CEAVI!K128)</f>
        <v>134</v>
      </c>
      <c r="L127" s="28">
        <f>SUM((Reitoria!K128-Reitoria!L128),(ESAG!K128-ESAG!L128),(CEART!K128-CEART!L128),(FAED!K128-FAED!L128),(CEAD!K128-CEAD!L128),(CEFID!K128-CEFID!L128),(CERES!K128-CERES!L128),(CESFI!K128-CESFI!L128),(CAV!K128-CAV!L128),(CCT!K128-CCT!L128),(CEO!K128-CEO!L128),(CEPLAN!K128-CEPLAN!L128),(CEAVI!K128-CEAVI!L128))</f>
        <v>5</v>
      </c>
      <c r="M127" s="29">
        <f t="shared" si="3"/>
        <v>129</v>
      </c>
      <c r="N127" s="20">
        <f t="shared" si="4"/>
        <v>696.80000000000007</v>
      </c>
      <c r="O127" s="20">
        <f t="shared" si="5"/>
        <v>26</v>
      </c>
    </row>
    <row r="128" spans="1:15" ht="39.950000000000003" customHeight="1" x14ac:dyDescent="0.25">
      <c r="A128" s="111"/>
      <c r="B128" s="114"/>
      <c r="C128" s="51">
        <v>126</v>
      </c>
      <c r="D128" s="52" t="s">
        <v>318</v>
      </c>
      <c r="E128" s="51" t="s">
        <v>205</v>
      </c>
      <c r="F128" s="51" t="s">
        <v>455</v>
      </c>
      <c r="G128" s="63" t="s">
        <v>398</v>
      </c>
      <c r="H128" s="51" t="s">
        <v>25</v>
      </c>
      <c r="I128" s="54" t="s">
        <v>27</v>
      </c>
      <c r="J128" s="96">
        <v>5.3</v>
      </c>
      <c r="K128" s="42">
        <f>SUM(Reitoria!K129,ESAG!K129,CEART!K129,FAED!K129,CEAD!K129,CEFID!K129,CERES!K129,CESFI!K129,CAV!K129,CCT!K129,CEO!K129,CEPLAN!K129,CEAVI!K129)</f>
        <v>142</v>
      </c>
      <c r="L128" s="28">
        <f>SUM((Reitoria!K129-Reitoria!L129),(ESAG!K129-ESAG!L129),(CEART!K129-CEART!L129),(FAED!K129-FAED!L129),(CEAD!K129-CEAD!L129),(CEFID!K129-CEFID!L129),(CERES!K129-CERES!L129),(CESFI!K129-CESFI!L129),(CAV!K129-CAV!L129),(CCT!K129-CCT!L129),(CEO!K129-CEO!L129),(CEPLAN!K129-CEPLAN!L129),(CEAVI!K129-CEAVI!L129))</f>
        <v>45</v>
      </c>
      <c r="M128" s="29">
        <f t="shared" si="3"/>
        <v>97</v>
      </c>
      <c r="N128" s="20">
        <f t="shared" si="4"/>
        <v>752.6</v>
      </c>
      <c r="O128" s="20">
        <f t="shared" si="5"/>
        <v>238.5</v>
      </c>
    </row>
    <row r="129" spans="1:15" ht="39.950000000000003" customHeight="1" x14ac:dyDescent="0.25">
      <c r="A129" s="81">
        <v>13</v>
      </c>
      <c r="B129" s="82" t="s">
        <v>517</v>
      </c>
      <c r="C129" s="47">
        <v>127</v>
      </c>
      <c r="D129" s="48" t="s">
        <v>316</v>
      </c>
      <c r="E129" s="47" t="s">
        <v>225</v>
      </c>
      <c r="F129" s="47" t="s">
        <v>518</v>
      </c>
      <c r="G129" s="49" t="s">
        <v>366</v>
      </c>
      <c r="H129" s="47" t="s">
        <v>36</v>
      </c>
      <c r="I129" s="50" t="s">
        <v>27</v>
      </c>
      <c r="J129" s="95">
        <v>15.2</v>
      </c>
      <c r="K129" s="42">
        <f>SUM(Reitoria!K130,ESAG!K130,CEART!K130,FAED!K130,CEAD!K130,CEFID!K130,CERES!K130,CESFI!K130,CAV!K130,CCT!K130,CEO!K130,CEPLAN!K130,CEAVI!K130)</f>
        <v>1705</v>
      </c>
      <c r="L129" s="28">
        <f>SUM((Reitoria!K130-Reitoria!L130),(ESAG!K130-ESAG!L130),(CEART!K130-CEART!L130),(FAED!K130-FAED!L130),(CEAD!K130-CEAD!L130),(CEFID!K130-CEFID!L130),(CERES!K130-CERES!L130),(CESFI!K130-CESFI!L130),(CAV!K130-CAV!L130),(CCT!K130-CCT!L130),(CEO!K130-CEO!L130),(CEPLAN!K130-CEPLAN!L130),(CEAVI!K130-CEAVI!L130))</f>
        <v>170</v>
      </c>
      <c r="M129" s="29">
        <f t="shared" si="3"/>
        <v>1535</v>
      </c>
      <c r="N129" s="20">
        <f t="shared" si="4"/>
        <v>25916</v>
      </c>
      <c r="O129" s="20">
        <f t="shared" si="5"/>
        <v>2584</v>
      </c>
    </row>
    <row r="130" spans="1:15" ht="39.950000000000003" customHeight="1" x14ac:dyDescent="0.25">
      <c r="A130" s="83">
        <v>14</v>
      </c>
      <c r="B130" s="84" t="s">
        <v>519</v>
      </c>
      <c r="C130" s="51">
        <v>128</v>
      </c>
      <c r="D130" s="52" t="s">
        <v>367</v>
      </c>
      <c r="E130" s="51" t="s">
        <v>226</v>
      </c>
      <c r="F130" s="51" t="s">
        <v>520</v>
      </c>
      <c r="G130" s="53" t="s">
        <v>368</v>
      </c>
      <c r="H130" s="51" t="s">
        <v>36</v>
      </c>
      <c r="I130" s="54" t="s">
        <v>27</v>
      </c>
      <c r="J130" s="96">
        <v>12.01</v>
      </c>
      <c r="K130" s="42">
        <f>SUM(Reitoria!K131,ESAG!K131,CEART!K131,FAED!K131,CEAD!K131,CEFID!K131,CERES!K131,CESFI!K131,CAV!K131,CCT!K131,CEO!K131,CEPLAN!K131,CEAVI!K131)</f>
        <v>12660</v>
      </c>
      <c r="L130" s="28">
        <f>SUM((Reitoria!K131-Reitoria!L131),(ESAG!K131-ESAG!L131),(CEART!K131-CEART!L131),(FAED!K131-FAED!L131),(CEAD!K131-CEAD!L131),(CEFID!K131-CEFID!L131),(CERES!K131-CERES!L131),(CESFI!K131-CESFI!L131),(CAV!K131-CAV!L131),(CCT!K131-CCT!L131),(CEO!K131-CEO!L131),(CEPLAN!K131-CEPLAN!L131),(CEAVI!K131-CEAVI!L131))</f>
        <v>2160</v>
      </c>
      <c r="M130" s="29">
        <f t="shared" si="3"/>
        <v>10500</v>
      </c>
      <c r="N130" s="20">
        <f t="shared" si="4"/>
        <v>152046.6</v>
      </c>
      <c r="O130" s="20">
        <f t="shared" si="5"/>
        <v>25941.599999999999</v>
      </c>
    </row>
    <row r="131" spans="1:15" ht="39.950000000000003" customHeight="1" x14ac:dyDescent="0.25">
      <c r="A131" s="81">
        <v>15</v>
      </c>
      <c r="B131" s="82" t="s">
        <v>521</v>
      </c>
      <c r="C131" s="47">
        <v>129</v>
      </c>
      <c r="D131" s="48" t="s">
        <v>316</v>
      </c>
      <c r="E131" s="47" t="s">
        <v>227</v>
      </c>
      <c r="F131" s="47" t="s">
        <v>411</v>
      </c>
      <c r="G131" s="64" t="s">
        <v>369</v>
      </c>
      <c r="H131" s="47" t="s">
        <v>37</v>
      </c>
      <c r="I131" s="50" t="s">
        <v>27</v>
      </c>
      <c r="J131" s="95">
        <v>22.12</v>
      </c>
      <c r="K131" s="42">
        <f>SUM(Reitoria!K132,ESAG!K132,CEART!K132,FAED!K132,CEAD!K132,CEFID!K132,CERES!K132,CESFI!K132,CAV!K132,CCT!K132,CEO!K132,CEPLAN!K132,CEAVI!K132)</f>
        <v>1130</v>
      </c>
      <c r="L131" s="28">
        <f>SUM((Reitoria!K132-Reitoria!L132),(ESAG!K132-ESAG!L132),(CEART!K132-CEART!L132),(FAED!K132-FAED!L132),(CEAD!K132-CEAD!L132),(CEFID!K132-CEFID!L132),(CERES!K132-CERES!L132),(CESFI!K132-CESFI!L132),(CAV!K132-CAV!L132),(CCT!K132-CCT!L132),(CEO!K132-CEO!L132),(CEPLAN!K132-CEPLAN!L132),(CEAVI!K132-CEAVI!L132))</f>
        <v>405</v>
      </c>
      <c r="M131" s="29">
        <f t="shared" si="3"/>
        <v>725</v>
      </c>
      <c r="N131" s="20">
        <f t="shared" si="4"/>
        <v>24995.600000000002</v>
      </c>
      <c r="O131" s="20">
        <f t="shared" si="5"/>
        <v>8958.6</v>
      </c>
    </row>
    <row r="132" spans="1:15" ht="39.950000000000003" customHeight="1" x14ac:dyDescent="0.25">
      <c r="A132" s="109">
        <v>16</v>
      </c>
      <c r="B132" s="112" t="s">
        <v>410</v>
      </c>
      <c r="C132" s="51">
        <v>130</v>
      </c>
      <c r="D132" s="52" t="s">
        <v>316</v>
      </c>
      <c r="E132" s="51" t="s">
        <v>176</v>
      </c>
      <c r="F132" s="51" t="s">
        <v>520</v>
      </c>
      <c r="G132" s="53" t="s">
        <v>177</v>
      </c>
      <c r="H132" s="51" t="s">
        <v>37</v>
      </c>
      <c r="I132" s="54" t="s">
        <v>27</v>
      </c>
      <c r="J132" s="96">
        <v>9.0500000000000007</v>
      </c>
      <c r="K132" s="42">
        <f>SUM(Reitoria!K133,ESAG!K133,CEART!K133,FAED!K133,CEAD!K133,CEFID!K133,CERES!K133,CESFI!K133,CAV!K133,CCT!K133,CEO!K133,CEPLAN!K133,CEAVI!K133)</f>
        <v>78</v>
      </c>
      <c r="L132" s="28">
        <f>SUM((Reitoria!K133-Reitoria!L133),(ESAG!K133-ESAG!L133),(CEART!K133-CEART!L133),(FAED!K133-FAED!L133),(CEAD!K133-CEAD!L133),(CEFID!K133-CEFID!L133),(CERES!K133-CERES!L133),(CESFI!K133-CESFI!L133),(CAV!K133-CAV!L133),(CCT!K133-CCT!L133),(CEO!K133-CEO!L133),(CEPLAN!K133-CEPLAN!L133),(CEAVI!K133-CEAVI!L133))</f>
        <v>30</v>
      </c>
      <c r="M132" s="29">
        <f t="shared" ref="M132:M195" si="6">K132-L132</f>
        <v>48</v>
      </c>
      <c r="N132" s="20">
        <f t="shared" ref="N132:N195" si="7">J132*K132</f>
        <v>705.90000000000009</v>
      </c>
      <c r="O132" s="20">
        <f t="shared" ref="O132:O195" si="8">J132*L132</f>
        <v>271.5</v>
      </c>
    </row>
    <row r="133" spans="1:15" ht="39.950000000000003" customHeight="1" x14ac:dyDescent="0.25">
      <c r="A133" s="110"/>
      <c r="B133" s="113"/>
      <c r="C133" s="51">
        <v>131</v>
      </c>
      <c r="D133" s="52" t="s">
        <v>316</v>
      </c>
      <c r="E133" s="51" t="s">
        <v>178</v>
      </c>
      <c r="F133" s="51" t="s">
        <v>520</v>
      </c>
      <c r="G133" s="53" t="s">
        <v>179</v>
      </c>
      <c r="H133" s="51" t="s">
        <v>37</v>
      </c>
      <c r="I133" s="54" t="s">
        <v>27</v>
      </c>
      <c r="J133" s="96">
        <v>9.0500000000000007</v>
      </c>
      <c r="K133" s="42">
        <f>SUM(Reitoria!K134,ESAG!K134,CEART!K134,FAED!K134,CEAD!K134,CEFID!K134,CERES!K134,CESFI!K134,CAV!K134,CCT!K134,CEO!K134,CEPLAN!K134,CEAVI!K134)</f>
        <v>80</v>
      </c>
      <c r="L133" s="28">
        <f>SUM((Reitoria!K134-Reitoria!L134),(ESAG!K134-ESAG!L134),(CEART!K134-CEART!L134),(FAED!K134-FAED!L134),(CEAD!K134-CEAD!L134),(CEFID!K134-CEFID!L134),(CERES!K134-CERES!L134),(CESFI!K134-CESFI!L134),(CAV!K134-CAV!L134),(CCT!K134-CCT!L134),(CEO!K134-CEO!L134),(CEPLAN!K134-CEPLAN!L134),(CEAVI!K134-CEAVI!L134))</f>
        <v>27</v>
      </c>
      <c r="M133" s="29">
        <f t="shared" si="6"/>
        <v>53</v>
      </c>
      <c r="N133" s="20">
        <f t="shared" si="7"/>
        <v>724</v>
      </c>
      <c r="O133" s="20">
        <f t="shared" si="8"/>
        <v>244.35000000000002</v>
      </c>
    </row>
    <row r="134" spans="1:15" ht="39.950000000000003" customHeight="1" x14ac:dyDescent="0.25">
      <c r="A134" s="110"/>
      <c r="B134" s="113"/>
      <c r="C134" s="51">
        <v>132</v>
      </c>
      <c r="D134" s="52" t="s">
        <v>316</v>
      </c>
      <c r="E134" s="51" t="s">
        <v>180</v>
      </c>
      <c r="F134" s="51" t="s">
        <v>520</v>
      </c>
      <c r="G134" s="53" t="s">
        <v>181</v>
      </c>
      <c r="H134" s="51" t="s">
        <v>37</v>
      </c>
      <c r="I134" s="54" t="s">
        <v>27</v>
      </c>
      <c r="J134" s="96">
        <v>9.0500000000000007</v>
      </c>
      <c r="K134" s="42">
        <f>SUM(Reitoria!K135,ESAG!K135,CEART!K135,FAED!K135,CEAD!K135,CEFID!K135,CERES!K135,CESFI!K135,CAV!K135,CCT!K135,CEO!K135,CEPLAN!K135,CEAVI!K135)</f>
        <v>80</v>
      </c>
      <c r="L134" s="28">
        <f>SUM((Reitoria!K135-Reitoria!L135),(ESAG!K135-ESAG!L135),(CEART!K135-CEART!L135),(FAED!K135-FAED!L135),(CEAD!K135-CEAD!L135),(CEFID!K135-CEFID!L135),(CERES!K135-CERES!L135),(CESFI!K135-CESFI!L135),(CAV!K135-CAV!L135),(CCT!K135-CCT!L135),(CEO!K135-CEO!L135),(CEPLAN!K135-CEPLAN!L135),(CEAVI!K135-CEAVI!L135))</f>
        <v>25</v>
      </c>
      <c r="M134" s="29">
        <f t="shared" si="6"/>
        <v>55</v>
      </c>
      <c r="N134" s="20">
        <f t="shared" si="7"/>
        <v>724</v>
      </c>
      <c r="O134" s="20">
        <f t="shared" si="8"/>
        <v>226.25000000000003</v>
      </c>
    </row>
    <row r="135" spans="1:15" ht="39.950000000000003" customHeight="1" x14ac:dyDescent="0.25">
      <c r="A135" s="110"/>
      <c r="B135" s="113"/>
      <c r="C135" s="51">
        <v>133</v>
      </c>
      <c r="D135" s="52" t="s">
        <v>316</v>
      </c>
      <c r="E135" s="51" t="s">
        <v>182</v>
      </c>
      <c r="F135" s="51" t="s">
        <v>520</v>
      </c>
      <c r="G135" s="53" t="s">
        <v>183</v>
      </c>
      <c r="H135" s="51" t="s">
        <v>37</v>
      </c>
      <c r="I135" s="54" t="s">
        <v>27</v>
      </c>
      <c r="J135" s="96">
        <v>9.0500000000000007</v>
      </c>
      <c r="K135" s="42">
        <f>SUM(Reitoria!K136,ESAG!K136,CEART!K136,FAED!K136,CEAD!K136,CEFID!K136,CERES!K136,CESFI!K136,CAV!K136,CCT!K136,CEO!K136,CEPLAN!K136,CEAVI!K136)</f>
        <v>80</v>
      </c>
      <c r="L135" s="28">
        <f>SUM((Reitoria!K136-Reitoria!L136),(ESAG!K136-ESAG!L136),(CEART!K136-CEART!L136),(FAED!K136-FAED!L136),(CEAD!K136-CEAD!L136),(CEFID!K136-CEFID!L136),(CERES!K136-CERES!L136),(CESFI!K136-CESFI!L136),(CAV!K136-CAV!L136),(CCT!K136-CCT!L136),(CEO!K136-CEO!L136),(CEPLAN!K136-CEPLAN!L136),(CEAVI!K136-CEAVI!L136))</f>
        <v>10</v>
      </c>
      <c r="M135" s="29">
        <f t="shared" si="6"/>
        <v>70</v>
      </c>
      <c r="N135" s="20">
        <f t="shared" si="7"/>
        <v>724</v>
      </c>
      <c r="O135" s="20">
        <f t="shared" si="8"/>
        <v>90.5</v>
      </c>
    </row>
    <row r="136" spans="1:15" ht="39.950000000000003" customHeight="1" x14ac:dyDescent="0.25">
      <c r="A136" s="110"/>
      <c r="B136" s="113"/>
      <c r="C136" s="51">
        <v>134</v>
      </c>
      <c r="D136" s="52" t="s">
        <v>316</v>
      </c>
      <c r="E136" s="51" t="s">
        <v>184</v>
      </c>
      <c r="F136" s="51" t="s">
        <v>458</v>
      </c>
      <c r="G136" s="53" t="s">
        <v>185</v>
      </c>
      <c r="H136" s="51" t="s">
        <v>34</v>
      </c>
      <c r="I136" s="54" t="s">
        <v>27</v>
      </c>
      <c r="J136" s="96">
        <v>20.39</v>
      </c>
      <c r="K136" s="42">
        <f>SUM(Reitoria!K137,ESAG!K137,CEART!K137,FAED!K137,CEAD!K137,CEFID!K137,CERES!K137,CESFI!K137,CAV!K137,CCT!K137,CEO!K137,CEPLAN!K137,CEAVI!K137)</f>
        <v>262</v>
      </c>
      <c r="L136" s="28">
        <f>SUM((Reitoria!K137-Reitoria!L137),(ESAG!K137-ESAG!L137),(CEART!K137-CEART!L137),(FAED!K137-FAED!L137),(CEAD!K137-CEAD!L137),(CEFID!K137-CEFID!L137),(CERES!K137-CERES!L137),(CESFI!K137-CESFI!L137),(CAV!K137-CAV!L137),(CCT!K137-CCT!L137),(CEO!K137-CEO!L137),(CEPLAN!K137-CEPLAN!L137),(CEAVI!K137-CEAVI!L137))</f>
        <v>44</v>
      </c>
      <c r="M136" s="29">
        <f t="shared" si="6"/>
        <v>218</v>
      </c>
      <c r="N136" s="20">
        <f t="shared" si="7"/>
        <v>5342.18</v>
      </c>
      <c r="O136" s="20">
        <f t="shared" si="8"/>
        <v>897.16000000000008</v>
      </c>
    </row>
    <row r="137" spans="1:15" ht="39.950000000000003" customHeight="1" x14ac:dyDescent="0.25">
      <c r="A137" s="110"/>
      <c r="B137" s="113"/>
      <c r="C137" s="51">
        <v>135</v>
      </c>
      <c r="D137" s="52" t="s">
        <v>375</v>
      </c>
      <c r="E137" s="51" t="s">
        <v>228</v>
      </c>
      <c r="F137" s="51" t="s">
        <v>522</v>
      </c>
      <c r="G137" s="53" t="s">
        <v>229</v>
      </c>
      <c r="H137" s="51" t="s">
        <v>230</v>
      </c>
      <c r="I137" s="54" t="s">
        <v>138</v>
      </c>
      <c r="J137" s="96">
        <v>93.05</v>
      </c>
      <c r="K137" s="42">
        <f>SUM(Reitoria!K138,ESAG!K138,CEART!K138,FAED!K138,CEAD!K138,CEFID!K138,CERES!K138,CESFI!K138,CAV!K138,CCT!K138,CEO!K138,CEPLAN!K138,CEAVI!K138)</f>
        <v>43</v>
      </c>
      <c r="L137" s="28">
        <f>SUM((Reitoria!K138-Reitoria!L138),(ESAG!K138-ESAG!L138),(CEART!K138-CEART!L138),(FAED!K138-FAED!L138),(CEAD!K138-CEAD!L138),(CEFID!K138-CEFID!L138),(CERES!K138-CERES!L138),(CESFI!K138-CESFI!L138),(CAV!K138-CAV!L138),(CCT!K138-CCT!L138),(CEO!K138-CEO!L138),(CEPLAN!K138-CEPLAN!L138),(CEAVI!K138-CEAVI!L138))</f>
        <v>14</v>
      </c>
      <c r="M137" s="29">
        <f t="shared" si="6"/>
        <v>29</v>
      </c>
      <c r="N137" s="20">
        <f t="shared" si="7"/>
        <v>4001.15</v>
      </c>
      <c r="O137" s="20">
        <f t="shared" si="8"/>
        <v>1302.7</v>
      </c>
    </row>
    <row r="138" spans="1:15" ht="39.950000000000003" customHeight="1" x14ac:dyDescent="0.25">
      <c r="A138" s="110"/>
      <c r="B138" s="113"/>
      <c r="C138" s="51">
        <v>136</v>
      </c>
      <c r="D138" s="52" t="s">
        <v>316</v>
      </c>
      <c r="E138" s="51" t="s">
        <v>523</v>
      </c>
      <c r="F138" s="51" t="s">
        <v>522</v>
      </c>
      <c r="G138" s="53" t="s">
        <v>524</v>
      </c>
      <c r="H138" s="51" t="s">
        <v>230</v>
      </c>
      <c r="I138" s="80" t="s">
        <v>27</v>
      </c>
      <c r="J138" s="96">
        <v>51.33</v>
      </c>
      <c r="K138" s="42">
        <f>SUM(Reitoria!K139,ESAG!K139,CEART!K139,FAED!K139,CEAD!K139,CEFID!K139,CERES!K139,CESFI!K139,CAV!K139,CCT!K139,CEO!K139,CEPLAN!K139,CEAVI!K139)</f>
        <v>1</v>
      </c>
      <c r="L138" s="28">
        <f>SUM((Reitoria!K139-Reitoria!L139),(ESAG!K139-ESAG!L139),(CEART!K139-CEART!L139),(FAED!K139-FAED!L139),(CEAD!K139-CEAD!L139),(CEFID!K139-CEFID!L139),(CERES!K139-CERES!L139),(CESFI!K139-CESFI!L139),(CAV!K139-CAV!L139),(CCT!K139-CCT!L139),(CEO!K139-CEO!L139),(CEPLAN!K139-CEPLAN!L139),(CEAVI!K139-CEAVI!L139))</f>
        <v>1</v>
      </c>
      <c r="M138" s="29">
        <f t="shared" si="6"/>
        <v>0</v>
      </c>
      <c r="N138" s="20">
        <f t="shared" si="7"/>
        <v>51.33</v>
      </c>
      <c r="O138" s="20">
        <f t="shared" si="8"/>
        <v>51.33</v>
      </c>
    </row>
    <row r="139" spans="1:15" ht="39.950000000000003" customHeight="1" x14ac:dyDescent="0.25">
      <c r="A139" s="110"/>
      <c r="B139" s="113"/>
      <c r="C139" s="51">
        <v>137</v>
      </c>
      <c r="D139" s="52" t="s">
        <v>316</v>
      </c>
      <c r="E139" s="51" t="s">
        <v>173</v>
      </c>
      <c r="F139" s="51" t="s">
        <v>525</v>
      </c>
      <c r="G139" s="53" t="s">
        <v>346</v>
      </c>
      <c r="H139" s="51" t="s">
        <v>34</v>
      </c>
      <c r="I139" s="54" t="s">
        <v>27</v>
      </c>
      <c r="J139" s="96">
        <v>32.07</v>
      </c>
      <c r="K139" s="42">
        <f>SUM(Reitoria!K140,ESAG!K140,CEART!K140,FAED!K140,CEAD!K140,CEFID!K140,CERES!K140,CESFI!K140,CAV!K140,CCT!K140,CEO!K140,CEPLAN!K140,CEAVI!K140)</f>
        <v>42</v>
      </c>
      <c r="L139" s="28">
        <f>SUM((Reitoria!K140-Reitoria!L140),(ESAG!K140-ESAG!L140),(CEART!K140-CEART!L140),(FAED!K140-FAED!L140),(CEAD!K140-CEAD!L140),(CEFID!K140-CEFID!L140),(CERES!K140-CERES!L140),(CESFI!K140-CESFI!L140),(CAV!K140-CAV!L140),(CCT!K140-CCT!L140),(CEO!K140-CEO!L140),(CEPLAN!K140-CEPLAN!L140),(CEAVI!K140-CEAVI!L140))</f>
        <v>0</v>
      </c>
      <c r="M139" s="29">
        <f t="shared" si="6"/>
        <v>42</v>
      </c>
      <c r="N139" s="20">
        <f t="shared" si="7"/>
        <v>1346.94</v>
      </c>
      <c r="O139" s="20">
        <f t="shared" si="8"/>
        <v>0</v>
      </c>
    </row>
    <row r="140" spans="1:15" ht="39.950000000000003" customHeight="1" x14ac:dyDescent="0.25">
      <c r="A140" s="110"/>
      <c r="B140" s="113"/>
      <c r="C140" s="51">
        <v>138</v>
      </c>
      <c r="D140" s="52" t="s">
        <v>316</v>
      </c>
      <c r="E140" s="51" t="s">
        <v>174</v>
      </c>
      <c r="F140" s="51" t="s">
        <v>525</v>
      </c>
      <c r="G140" s="53" t="s">
        <v>347</v>
      </c>
      <c r="H140" s="51" t="s">
        <v>34</v>
      </c>
      <c r="I140" s="54" t="s">
        <v>27</v>
      </c>
      <c r="J140" s="96">
        <v>45.74</v>
      </c>
      <c r="K140" s="42">
        <f>SUM(Reitoria!K141,ESAG!K141,CEART!K141,FAED!K141,CEAD!K141,CEFID!K141,CERES!K141,CESFI!K141,CAV!K141,CCT!K141,CEO!K141,CEPLAN!K141,CEAVI!K141)</f>
        <v>12</v>
      </c>
      <c r="L140" s="28">
        <f>SUM((Reitoria!K141-Reitoria!L141),(ESAG!K141-ESAG!L141),(CEART!K141-CEART!L141),(FAED!K141-FAED!L141),(CEAD!K141-CEAD!L141),(CEFID!K141-CEFID!L141),(CERES!K141-CERES!L141),(CESFI!K141-CESFI!L141),(CAV!K141-CAV!L141),(CCT!K141-CCT!L141),(CEO!K141-CEO!L141),(CEPLAN!K141-CEPLAN!L141),(CEAVI!K141-CEAVI!L141))</f>
        <v>0</v>
      </c>
      <c r="M140" s="29">
        <f t="shared" si="6"/>
        <v>12</v>
      </c>
      <c r="N140" s="20">
        <f t="shared" si="7"/>
        <v>548.88</v>
      </c>
      <c r="O140" s="20">
        <f t="shared" si="8"/>
        <v>0</v>
      </c>
    </row>
    <row r="141" spans="1:15" ht="39.950000000000003" customHeight="1" x14ac:dyDescent="0.25">
      <c r="A141" s="110"/>
      <c r="B141" s="113"/>
      <c r="C141" s="51">
        <v>139</v>
      </c>
      <c r="D141" s="52" t="s">
        <v>316</v>
      </c>
      <c r="E141" s="51" t="s">
        <v>175</v>
      </c>
      <c r="F141" s="51" t="s">
        <v>424</v>
      </c>
      <c r="G141" s="53" t="s">
        <v>526</v>
      </c>
      <c r="H141" s="51" t="s">
        <v>25</v>
      </c>
      <c r="I141" s="54" t="s">
        <v>27</v>
      </c>
      <c r="J141" s="96">
        <v>5.64</v>
      </c>
      <c r="K141" s="42">
        <f>SUM(Reitoria!K142,ESAG!K142,CEART!K142,FAED!K142,CEAD!K142,CEFID!K142,CERES!K142,CESFI!K142,CAV!K142,CCT!K142,CEO!K142,CEPLAN!K142,CEAVI!K142)</f>
        <v>212</v>
      </c>
      <c r="L141" s="28">
        <f>SUM((Reitoria!K142-Reitoria!L142),(ESAG!K142-ESAG!L142),(CEART!K142-CEART!L142),(FAED!K142-FAED!L142),(CEAD!K142-CEAD!L142),(CEFID!K142-CEFID!L142),(CERES!K142-CERES!L142),(CESFI!K142-CESFI!L142),(CAV!K142-CAV!L142),(CCT!K142-CCT!L142),(CEO!K142-CEO!L142),(CEPLAN!K142-CEPLAN!L142),(CEAVI!K142-CEAVI!L142))</f>
        <v>110</v>
      </c>
      <c r="M141" s="29">
        <f t="shared" si="6"/>
        <v>102</v>
      </c>
      <c r="N141" s="20">
        <f t="shared" si="7"/>
        <v>1195.6799999999998</v>
      </c>
      <c r="O141" s="20">
        <f t="shared" si="8"/>
        <v>620.4</v>
      </c>
    </row>
    <row r="142" spans="1:15" ht="39.950000000000003" customHeight="1" x14ac:dyDescent="0.25">
      <c r="A142" s="110"/>
      <c r="B142" s="113"/>
      <c r="C142" s="51">
        <v>140</v>
      </c>
      <c r="D142" s="52" t="s">
        <v>316</v>
      </c>
      <c r="E142" s="51" t="s">
        <v>370</v>
      </c>
      <c r="F142" s="51" t="s">
        <v>527</v>
      </c>
      <c r="G142" s="53" t="s">
        <v>371</v>
      </c>
      <c r="H142" s="51" t="s">
        <v>36</v>
      </c>
      <c r="I142" s="54" t="s">
        <v>27</v>
      </c>
      <c r="J142" s="96">
        <v>37</v>
      </c>
      <c r="K142" s="42">
        <f>SUM(Reitoria!K143,ESAG!K143,CEART!K143,FAED!K143,CEAD!K143,CEFID!K143,CERES!K143,CESFI!K143,CAV!K143,CCT!K143,CEO!K143,CEPLAN!K143,CEAVI!K143)</f>
        <v>113</v>
      </c>
      <c r="L142" s="28">
        <f>SUM((Reitoria!K143-Reitoria!L143),(ESAG!K143-ESAG!L143),(CEART!K143-CEART!L143),(FAED!K143-FAED!L143),(CEAD!K143-CEAD!L143),(CEFID!K143-CEFID!L143),(CERES!K143-CERES!L143),(CESFI!K143-CESFI!L143),(CAV!K143-CAV!L143),(CCT!K143-CCT!L143),(CEO!K143-CEO!L143),(CEPLAN!K143-CEPLAN!L143),(CEAVI!K143-CEAVI!L143))</f>
        <v>27</v>
      </c>
      <c r="M142" s="29">
        <f t="shared" si="6"/>
        <v>86</v>
      </c>
      <c r="N142" s="20">
        <f t="shared" si="7"/>
        <v>4181</v>
      </c>
      <c r="O142" s="20">
        <f t="shared" si="8"/>
        <v>999</v>
      </c>
    </row>
    <row r="143" spans="1:15" ht="39.950000000000003" customHeight="1" x14ac:dyDescent="0.25">
      <c r="A143" s="111"/>
      <c r="B143" s="114"/>
      <c r="C143" s="51">
        <v>141</v>
      </c>
      <c r="D143" s="52" t="s">
        <v>316</v>
      </c>
      <c r="E143" s="51" t="s">
        <v>372</v>
      </c>
      <c r="F143" s="51" t="s">
        <v>528</v>
      </c>
      <c r="G143" s="53" t="s">
        <v>373</v>
      </c>
      <c r="H143" s="51" t="s">
        <v>374</v>
      </c>
      <c r="I143" s="54" t="s">
        <v>27</v>
      </c>
      <c r="J143" s="96">
        <v>53.27</v>
      </c>
      <c r="K143" s="42">
        <f>SUM(Reitoria!K144,ESAG!K144,CEART!K144,FAED!K144,CEAD!K144,CEFID!K144,CERES!K144,CESFI!K144,CAV!K144,CCT!K144,CEO!K144,CEPLAN!K144,CEAVI!K144)</f>
        <v>22</v>
      </c>
      <c r="L143" s="28">
        <f>SUM((Reitoria!K144-Reitoria!L144),(ESAG!K144-ESAG!L144),(CEART!K144-CEART!L144),(FAED!K144-FAED!L144),(CEAD!K144-CEAD!L144),(CEFID!K144-CEFID!L144),(CERES!K144-CERES!L144),(CESFI!K144-CESFI!L144),(CAV!K144-CAV!L144),(CCT!K144-CCT!L144),(CEO!K144-CEO!L144),(CEPLAN!K144-CEPLAN!L144),(CEAVI!K144-CEAVI!L144))</f>
        <v>9</v>
      </c>
      <c r="M143" s="29">
        <f t="shared" si="6"/>
        <v>13</v>
      </c>
      <c r="N143" s="20">
        <f t="shared" si="7"/>
        <v>1171.94</v>
      </c>
      <c r="O143" s="20">
        <f t="shared" si="8"/>
        <v>479.43</v>
      </c>
    </row>
    <row r="144" spans="1:15" ht="39.950000000000003" customHeight="1" x14ac:dyDescent="0.25">
      <c r="A144" s="126">
        <v>17</v>
      </c>
      <c r="B144" s="126" t="s">
        <v>529</v>
      </c>
      <c r="C144" s="47">
        <v>142</v>
      </c>
      <c r="D144" s="48" t="s">
        <v>318</v>
      </c>
      <c r="E144" s="47" t="s">
        <v>223</v>
      </c>
      <c r="F144" s="47" t="s">
        <v>530</v>
      </c>
      <c r="G144" s="49" t="s">
        <v>364</v>
      </c>
      <c r="H144" s="47" t="s">
        <v>28</v>
      </c>
      <c r="I144" s="50" t="s">
        <v>27</v>
      </c>
      <c r="J144" s="95">
        <v>14.58</v>
      </c>
      <c r="K144" s="42">
        <f>SUM(Reitoria!K145,ESAG!K145,CEART!K145,FAED!K145,CEAD!K145,CEFID!K145,CERES!K145,CESFI!K145,CAV!K145,CCT!K145,CEO!K145,CEPLAN!K145,CEAVI!K145)</f>
        <v>26</v>
      </c>
      <c r="L144" s="28">
        <f>SUM((Reitoria!K145-Reitoria!L145),(ESAG!K145-ESAG!L145),(CEART!K145-CEART!L145),(FAED!K145-FAED!L145),(CEAD!K145-CEAD!L145),(CEFID!K145-CEFID!L145),(CERES!K145-CERES!L145),(CESFI!K145-CESFI!L145),(CAV!K145-CAV!L145),(CCT!K145-CCT!L145),(CEO!K145-CEO!L145),(CEPLAN!K145-CEPLAN!L145),(CEAVI!K145-CEAVI!L145))</f>
        <v>0</v>
      </c>
      <c r="M144" s="29">
        <f t="shared" si="6"/>
        <v>26</v>
      </c>
      <c r="N144" s="20">
        <f t="shared" si="7"/>
        <v>379.08</v>
      </c>
      <c r="O144" s="20">
        <f t="shared" si="8"/>
        <v>0</v>
      </c>
    </row>
    <row r="145" spans="1:15" ht="39.950000000000003" customHeight="1" x14ac:dyDescent="0.25">
      <c r="A145" s="127"/>
      <c r="B145" s="127"/>
      <c r="C145" s="47">
        <v>143</v>
      </c>
      <c r="D145" s="48" t="s">
        <v>318</v>
      </c>
      <c r="E145" s="47" t="s">
        <v>224</v>
      </c>
      <c r="F145" s="47" t="s">
        <v>530</v>
      </c>
      <c r="G145" s="49" t="s">
        <v>365</v>
      </c>
      <c r="H145" s="47" t="s">
        <v>28</v>
      </c>
      <c r="I145" s="50" t="s">
        <v>27</v>
      </c>
      <c r="J145" s="95">
        <v>19.54</v>
      </c>
      <c r="K145" s="42">
        <f>SUM(Reitoria!K146,ESAG!K146,CEART!K146,FAED!K146,CEAD!K146,CEFID!K146,CERES!K146,CESFI!K146,CAV!K146,CCT!K146,CEO!K146,CEPLAN!K146,CEAVI!K146)</f>
        <v>19</v>
      </c>
      <c r="L145" s="28">
        <f>SUM((Reitoria!K146-Reitoria!L146),(ESAG!K146-ESAG!L146),(CEART!K146-CEART!L146),(FAED!K146-FAED!L146),(CEAD!K146-CEAD!L146),(CEFID!K146-CEFID!L146),(CERES!K146-CERES!L146),(CESFI!K146-CESFI!L146),(CAV!K146-CAV!L146),(CCT!K146-CCT!L146),(CEO!K146-CEO!L146),(CEPLAN!K146-CEPLAN!L146),(CEAVI!K146-CEAVI!L146))</f>
        <v>0</v>
      </c>
      <c r="M145" s="29">
        <f t="shared" si="6"/>
        <v>19</v>
      </c>
      <c r="N145" s="20">
        <f t="shared" si="7"/>
        <v>371.26</v>
      </c>
      <c r="O145" s="20">
        <f t="shared" si="8"/>
        <v>0</v>
      </c>
    </row>
    <row r="146" spans="1:15" ht="39.950000000000003" customHeight="1" x14ac:dyDescent="0.25">
      <c r="A146" s="127"/>
      <c r="B146" s="127"/>
      <c r="C146" s="47">
        <v>144</v>
      </c>
      <c r="D146" s="48" t="s">
        <v>318</v>
      </c>
      <c r="E146" s="47" t="s">
        <v>249</v>
      </c>
      <c r="F146" s="47" t="s">
        <v>510</v>
      </c>
      <c r="G146" s="49" t="s">
        <v>250</v>
      </c>
      <c r="H146" s="47" t="s">
        <v>25</v>
      </c>
      <c r="I146" s="50" t="s">
        <v>27</v>
      </c>
      <c r="J146" s="95">
        <v>43.06</v>
      </c>
      <c r="K146" s="42">
        <f>SUM(Reitoria!K147,ESAG!K147,CEART!K147,FAED!K147,CEAD!K147,CEFID!K147,CERES!K147,CESFI!K147,CAV!K147,CCT!K147,CEO!K147,CEPLAN!K147,CEAVI!K147)</f>
        <v>55</v>
      </c>
      <c r="L146" s="28">
        <f>SUM((Reitoria!K147-Reitoria!L147),(ESAG!K147-ESAG!L147),(CEART!K147-CEART!L147),(FAED!K147-FAED!L147),(CEAD!K147-CEAD!L147),(CEFID!K147-CEFID!L147),(CERES!K147-CERES!L147),(CESFI!K147-CESFI!L147),(CAV!K147-CAV!L147),(CCT!K147-CCT!L147),(CEO!K147-CEO!L147),(CEPLAN!K147-CEPLAN!L147),(CEAVI!K147-CEAVI!L147))</f>
        <v>1</v>
      </c>
      <c r="M146" s="29">
        <f t="shared" si="6"/>
        <v>54</v>
      </c>
      <c r="N146" s="20">
        <f t="shared" si="7"/>
        <v>2368.3000000000002</v>
      </c>
      <c r="O146" s="20">
        <f t="shared" si="8"/>
        <v>43.06</v>
      </c>
    </row>
    <row r="147" spans="1:15" ht="39.950000000000003" customHeight="1" x14ac:dyDescent="0.25">
      <c r="A147" s="127"/>
      <c r="B147" s="127"/>
      <c r="C147" s="47">
        <v>145</v>
      </c>
      <c r="D147" s="48" t="s">
        <v>318</v>
      </c>
      <c r="E147" s="47" t="s">
        <v>251</v>
      </c>
      <c r="F147" s="47" t="s">
        <v>457</v>
      </c>
      <c r="G147" s="62" t="s">
        <v>531</v>
      </c>
      <c r="H147" s="47" t="s">
        <v>25</v>
      </c>
      <c r="I147" s="50" t="s">
        <v>27</v>
      </c>
      <c r="J147" s="95">
        <v>7.36</v>
      </c>
      <c r="K147" s="42">
        <f>SUM(Reitoria!K148,ESAG!K148,CEART!K148,FAED!K148,CEAD!K148,CEFID!K148,CERES!K148,CESFI!K148,CAV!K148,CCT!K148,CEO!K148,CEPLAN!K148,CEAVI!K148)</f>
        <v>419</v>
      </c>
      <c r="L147" s="28">
        <f>SUM((Reitoria!K148-Reitoria!L148),(ESAG!K148-ESAG!L148),(CEART!K148-CEART!L148),(FAED!K148-FAED!L148),(CEAD!K148-CEAD!L148),(CEFID!K148-CEFID!L148),(CERES!K148-CERES!L148),(CESFI!K148-CESFI!L148),(CAV!K148-CAV!L148),(CCT!K148-CCT!L148),(CEO!K148-CEO!L148),(CEPLAN!K148-CEPLAN!L148),(CEAVI!K148-CEAVI!L148))</f>
        <v>180</v>
      </c>
      <c r="M147" s="29">
        <f t="shared" si="6"/>
        <v>239</v>
      </c>
      <c r="N147" s="20">
        <f t="shared" si="7"/>
        <v>3083.84</v>
      </c>
      <c r="O147" s="20">
        <f t="shared" si="8"/>
        <v>1324.8</v>
      </c>
    </row>
    <row r="148" spans="1:15" ht="39.950000000000003" customHeight="1" x14ac:dyDescent="0.25">
      <c r="A148" s="127"/>
      <c r="B148" s="127"/>
      <c r="C148" s="47">
        <v>146</v>
      </c>
      <c r="D148" s="48" t="s">
        <v>318</v>
      </c>
      <c r="E148" s="47" t="s">
        <v>252</v>
      </c>
      <c r="F148" s="47" t="s">
        <v>532</v>
      </c>
      <c r="G148" s="62" t="s">
        <v>253</v>
      </c>
      <c r="H148" s="47" t="s">
        <v>25</v>
      </c>
      <c r="I148" s="50" t="s">
        <v>27</v>
      </c>
      <c r="J148" s="95">
        <v>1</v>
      </c>
      <c r="K148" s="42">
        <f>SUM(Reitoria!K149,ESAG!K149,CEART!K149,FAED!K149,CEAD!K149,CEFID!K149,CERES!K149,CESFI!K149,CAV!K149,CCT!K149,CEO!K149,CEPLAN!K149,CEAVI!K149)</f>
        <v>140</v>
      </c>
      <c r="L148" s="28">
        <f>SUM((Reitoria!K149-Reitoria!L149),(ESAG!K149-ESAG!L149),(CEART!K149-CEART!L149),(FAED!K149-FAED!L149),(CEAD!K149-CEAD!L149),(CEFID!K149-CEFID!L149),(CERES!K149-CERES!L149),(CESFI!K149-CESFI!L149),(CAV!K149-CAV!L149),(CCT!K149-CCT!L149),(CEO!K149-CEO!L149),(CEPLAN!K149-CEPLAN!L149),(CEAVI!K149-CEAVI!L149))</f>
        <v>0</v>
      </c>
      <c r="M148" s="29">
        <f t="shared" si="6"/>
        <v>140</v>
      </c>
      <c r="N148" s="20">
        <f t="shared" si="7"/>
        <v>140</v>
      </c>
      <c r="O148" s="20">
        <f t="shared" si="8"/>
        <v>0</v>
      </c>
    </row>
    <row r="149" spans="1:15" ht="39.950000000000003" customHeight="1" x14ac:dyDescent="0.25">
      <c r="A149" s="127"/>
      <c r="B149" s="127"/>
      <c r="C149" s="47">
        <v>147</v>
      </c>
      <c r="D149" s="48" t="s">
        <v>316</v>
      </c>
      <c r="E149" s="47" t="s">
        <v>239</v>
      </c>
      <c r="F149" s="47" t="s">
        <v>435</v>
      </c>
      <c r="G149" s="49" t="s">
        <v>240</v>
      </c>
      <c r="H149" s="47" t="s">
        <v>25</v>
      </c>
      <c r="I149" s="50" t="s">
        <v>27</v>
      </c>
      <c r="J149" s="95">
        <v>0.75</v>
      </c>
      <c r="K149" s="42">
        <f>SUM(Reitoria!K150,ESAG!K150,CEART!K150,FAED!K150,CEAD!K150,CEFID!K150,CERES!K150,CESFI!K150,CAV!K150,CCT!K150,CEO!K150,CEPLAN!K150,CEAVI!K150)</f>
        <v>2760</v>
      </c>
      <c r="L149" s="28">
        <f>SUM((Reitoria!K150-Reitoria!L150),(ESAG!K150-ESAG!L150),(CEART!K150-CEART!L150),(FAED!K150-FAED!L150),(CEAD!K150-CEAD!L150),(CEFID!K150-CEFID!L150),(CERES!K150-CERES!L150),(CESFI!K150-CESFI!L150),(CAV!K150-CAV!L150),(CCT!K150-CCT!L150),(CEO!K150-CEO!L150),(CEPLAN!K150-CEPLAN!L150),(CEAVI!K150-CEAVI!L150))</f>
        <v>1010</v>
      </c>
      <c r="M149" s="29">
        <f t="shared" si="6"/>
        <v>1750</v>
      </c>
      <c r="N149" s="20">
        <f t="shared" si="7"/>
        <v>2070</v>
      </c>
      <c r="O149" s="20">
        <f t="shared" si="8"/>
        <v>757.5</v>
      </c>
    </row>
    <row r="150" spans="1:15" ht="39.950000000000003" customHeight="1" x14ac:dyDescent="0.25">
      <c r="A150" s="127"/>
      <c r="B150" s="127"/>
      <c r="C150" s="47">
        <v>148</v>
      </c>
      <c r="D150" s="48" t="s">
        <v>316</v>
      </c>
      <c r="E150" s="47" t="s">
        <v>241</v>
      </c>
      <c r="F150" s="47" t="s">
        <v>533</v>
      </c>
      <c r="G150" s="57" t="s">
        <v>242</v>
      </c>
      <c r="H150" s="47" t="s">
        <v>25</v>
      </c>
      <c r="I150" s="50" t="s">
        <v>27</v>
      </c>
      <c r="J150" s="95">
        <v>2.16</v>
      </c>
      <c r="K150" s="42">
        <f>SUM(Reitoria!K151,ESAG!K151,CEART!K151,FAED!K151,CEAD!K151,CEFID!K151,CERES!K151,CESFI!K151,CAV!K151,CCT!K151,CEO!K151,CEPLAN!K151,CEAVI!K151)</f>
        <v>1145</v>
      </c>
      <c r="L150" s="28">
        <f>SUM((Reitoria!K151-Reitoria!L151),(ESAG!K151-ESAG!L151),(CEART!K151-CEART!L151),(FAED!K151-FAED!L151),(CEAD!K151-CEAD!L151),(CEFID!K151-CEFID!L151),(CERES!K151-CERES!L151),(CESFI!K151-CESFI!L151),(CAV!K151-CAV!L151),(CCT!K151-CCT!L151),(CEO!K151-CEO!L151),(CEPLAN!K151-CEPLAN!L151),(CEAVI!K151-CEAVI!L151))</f>
        <v>110</v>
      </c>
      <c r="M150" s="29">
        <f t="shared" si="6"/>
        <v>1035</v>
      </c>
      <c r="N150" s="20">
        <f t="shared" si="7"/>
        <v>2473.2000000000003</v>
      </c>
      <c r="O150" s="20">
        <f t="shared" si="8"/>
        <v>237.60000000000002</v>
      </c>
    </row>
    <row r="151" spans="1:15" ht="39.950000000000003" customHeight="1" x14ac:dyDescent="0.25">
      <c r="A151" s="127"/>
      <c r="B151" s="127"/>
      <c r="C151" s="47">
        <v>149</v>
      </c>
      <c r="D151" s="48" t="s">
        <v>316</v>
      </c>
      <c r="E151" s="47" t="s">
        <v>254</v>
      </c>
      <c r="F151" s="47" t="s">
        <v>435</v>
      </c>
      <c r="G151" s="49" t="s">
        <v>255</v>
      </c>
      <c r="H151" s="47" t="s">
        <v>25</v>
      </c>
      <c r="I151" s="50" t="s">
        <v>27</v>
      </c>
      <c r="J151" s="95">
        <v>2</v>
      </c>
      <c r="K151" s="42">
        <f>SUM(Reitoria!K152,ESAG!K152,CEART!K152,FAED!K152,CEAD!K152,CEFID!K152,CERES!K152,CESFI!K152,CAV!K152,CCT!K152,CEO!K152,CEPLAN!K152,CEAVI!K152)</f>
        <v>507</v>
      </c>
      <c r="L151" s="28">
        <f>SUM((Reitoria!K152-Reitoria!L152),(ESAG!K152-ESAG!L152),(CEART!K152-CEART!L152),(FAED!K152-FAED!L152),(CEAD!K152-CEAD!L152),(CEFID!K152-CEFID!L152),(CERES!K152-CERES!L152),(CESFI!K152-CESFI!L152),(CAV!K152-CAV!L152),(CCT!K152-CCT!L152),(CEO!K152-CEO!L152),(CEPLAN!K152-CEPLAN!L152),(CEAVI!K152-CEAVI!L152))</f>
        <v>142</v>
      </c>
      <c r="M151" s="29">
        <f t="shared" si="6"/>
        <v>365</v>
      </c>
      <c r="N151" s="20">
        <f t="shared" si="7"/>
        <v>1014</v>
      </c>
      <c r="O151" s="20">
        <f t="shared" si="8"/>
        <v>284</v>
      </c>
    </row>
    <row r="152" spans="1:15" ht="39.950000000000003" customHeight="1" x14ac:dyDescent="0.25">
      <c r="A152" s="127"/>
      <c r="B152" s="127"/>
      <c r="C152" s="47">
        <v>150</v>
      </c>
      <c r="D152" s="48" t="s">
        <v>316</v>
      </c>
      <c r="E152" s="47" t="s">
        <v>256</v>
      </c>
      <c r="F152" s="47" t="s">
        <v>435</v>
      </c>
      <c r="G152" s="49" t="s">
        <v>257</v>
      </c>
      <c r="H152" s="47" t="s">
        <v>25</v>
      </c>
      <c r="I152" s="50" t="s">
        <v>27</v>
      </c>
      <c r="J152" s="95">
        <v>2.19</v>
      </c>
      <c r="K152" s="42">
        <f>SUM(Reitoria!K153,ESAG!K153,CEART!K153,FAED!K153,CEAD!K153,CEFID!K153,CERES!K153,CESFI!K153,CAV!K153,CCT!K153,CEO!K153,CEPLAN!K153,CEAVI!K153)</f>
        <v>577</v>
      </c>
      <c r="L152" s="28">
        <f>SUM((Reitoria!K153-Reitoria!L153),(ESAG!K153-ESAG!L153),(CEART!K153-CEART!L153),(FAED!K153-FAED!L153),(CEAD!K153-CEAD!L153),(CEFID!K153-CEFID!L153),(CERES!K153-CERES!L153),(CESFI!K153-CESFI!L153),(CAV!K153-CAV!L153),(CCT!K153-CCT!L153),(CEO!K153-CEO!L153),(CEPLAN!K153-CEPLAN!L153),(CEAVI!K153-CEAVI!L153))</f>
        <v>190</v>
      </c>
      <c r="M152" s="29">
        <f t="shared" si="6"/>
        <v>387</v>
      </c>
      <c r="N152" s="20">
        <f t="shared" si="7"/>
        <v>1263.6299999999999</v>
      </c>
      <c r="O152" s="20">
        <f t="shared" si="8"/>
        <v>416.09999999999997</v>
      </c>
    </row>
    <row r="153" spans="1:15" ht="39.950000000000003" customHeight="1" x14ac:dyDescent="0.25">
      <c r="A153" s="127"/>
      <c r="B153" s="127"/>
      <c r="C153" s="47">
        <v>151</v>
      </c>
      <c r="D153" s="48" t="s">
        <v>316</v>
      </c>
      <c r="E153" s="47" t="s">
        <v>245</v>
      </c>
      <c r="F153" s="47" t="s">
        <v>534</v>
      </c>
      <c r="G153" s="62" t="s">
        <v>246</v>
      </c>
      <c r="H153" s="47" t="s">
        <v>25</v>
      </c>
      <c r="I153" s="50" t="s">
        <v>27</v>
      </c>
      <c r="J153" s="95">
        <v>8.9499999999999993</v>
      </c>
      <c r="K153" s="42">
        <f>SUM(Reitoria!K154,ESAG!K154,CEART!K154,FAED!K154,CEAD!K154,CEFID!K154,CERES!K154,CESFI!K154,CAV!K154,CCT!K154,CEO!K154,CEPLAN!K154,CEAVI!K154)</f>
        <v>177</v>
      </c>
      <c r="L153" s="28">
        <f>SUM((Reitoria!K154-Reitoria!L154),(ESAG!K154-ESAG!L154),(CEART!K154-CEART!L154),(FAED!K154-FAED!L154),(CEAD!K154-CEAD!L154),(CEFID!K154-CEFID!L154),(CERES!K154-CERES!L154),(CESFI!K154-CESFI!L154),(CAV!K154-CAV!L154),(CCT!K154-CCT!L154),(CEO!K154-CEO!L154),(CEPLAN!K154-CEPLAN!L154),(CEAVI!K154-CEAVI!L154))</f>
        <v>0</v>
      </c>
      <c r="M153" s="29">
        <f t="shared" si="6"/>
        <v>177</v>
      </c>
      <c r="N153" s="20">
        <f t="shared" si="7"/>
        <v>1584.1499999999999</v>
      </c>
      <c r="O153" s="20">
        <f t="shared" si="8"/>
        <v>0</v>
      </c>
    </row>
    <row r="154" spans="1:15" ht="39.950000000000003" customHeight="1" x14ac:dyDescent="0.25">
      <c r="A154" s="127"/>
      <c r="B154" s="127"/>
      <c r="C154" s="47">
        <v>152</v>
      </c>
      <c r="D154" s="48" t="s">
        <v>316</v>
      </c>
      <c r="E154" s="47" t="s">
        <v>247</v>
      </c>
      <c r="F154" s="47" t="s">
        <v>534</v>
      </c>
      <c r="G154" s="62" t="s">
        <v>248</v>
      </c>
      <c r="H154" s="47" t="s">
        <v>25</v>
      </c>
      <c r="I154" s="50" t="s">
        <v>27</v>
      </c>
      <c r="J154" s="95">
        <v>9.67</v>
      </c>
      <c r="K154" s="42">
        <f>SUM(Reitoria!K155,ESAG!K155,CEART!K155,FAED!K155,CEAD!K155,CEFID!K155,CERES!K155,CESFI!K155,CAV!K155,CCT!K155,CEO!K155,CEPLAN!K155,CEAVI!K155)</f>
        <v>350</v>
      </c>
      <c r="L154" s="28">
        <f>SUM((Reitoria!K155-Reitoria!L155),(ESAG!K155-ESAG!L155),(CEART!K155-CEART!L155),(FAED!K155-FAED!L155),(CEAD!K155-CEAD!L155),(CEFID!K155-CEFID!L155),(CERES!K155-CERES!L155),(CESFI!K155-CESFI!L155),(CAV!K155-CAV!L155),(CCT!K155-CCT!L155),(CEO!K155-CEO!L155),(CEPLAN!K155-CEPLAN!L155),(CEAVI!K155-CEAVI!L155))</f>
        <v>15</v>
      </c>
      <c r="M154" s="29">
        <f t="shared" si="6"/>
        <v>335</v>
      </c>
      <c r="N154" s="20">
        <f t="shared" si="7"/>
        <v>3384.5</v>
      </c>
      <c r="O154" s="20">
        <f t="shared" si="8"/>
        <v>145.05000000000001</v>
      </c>
    </row>
    <row r="155" spans="1:15" ht="39.950000000000003" customHeight="1" x14ac:dyDescent="0.25">
      <c r="A155" s="127"/>
      <c r="B155" s="127"/>
      <c r="C155" s="47">
        <v>153</v>
      </c>
      <c r="D155" s="48" t="s">
        <v>316</v>
      </c>
      <c r="E155" s="47" t="s">
        <v>258</v>
      </c>
      <c r="F155" s="47" t="s">
        <v>435</v>
      </c>
      <c r="G155" s="49" t="s">
        <v>259</v>
      </c>
      <c r="H155" s="47" t="s">
        <v>25</v>
      </c>
      <c r="I155" s="50" t="s">
        <v>27</v>
      </c>
      <c r="J155" s="95">
        <v>27.02</v>
      </c>
      <c r="K155" s="42">
        <f>SUM(Reitoria!K156,ESAG!K156,CEART!K156,FAED!K156,CEAD!K156,CEFID!K156,CERES!K156,CESFI!K156,CAV!K156,CCT!K156,CEO!K156,CEPLAN!K156,CEAVI!K156)</f>
        <v>61</v>
      </c>
      <c r="L155" s="28">
        <f>SUM((Reitoria!K156-Reitoria!L156),(ESAG!K156-ESAG!L156),(CEART!K156-CEART!L156),(FAED!K156-FAED!L156),(CEAD!K156-CEAD!L156),(CEFID!K156-CEFID!L156),(CERES!K156-CERES!L156),(CESFI!K156-CESFI!L156),(CAV!K156-CAV!L156),(CCT!K156-CCT!L156),(CEO!K156-CEO!L156),(CEPLAN!K156-CEPLAN!L156),(CEAVI!K156-CEAVI!L156))</f>
        <v>5</v>
      </c>
      <c r="M155" s="29">
        <f t="shared" si="6"/>
        <v>56</v>
      </c>
      <c r="N155" s="20">
        <f t="shared" si="7"/>
        <v>1648.22</v>
      </c>
      <c r="O155" s="20">
        <f t="shared" si="8"/>
        <v>135.1</v>
      </c>
    </row>
    <row r="156" spans="1:15" ht="39.950000000000003" customHeight="1" x14ac:dyDescent="0.25">
      <c r="A156" s="127"/>
      <c r="B156" s="127"/>
      <c r="C156" s="47">
        <v>154</v>
      </c>
      <c r="D156" s="48" t="s">
        <v>316</v>
      </c>
      <c r="E156" s="47" t="s">
        <v>243</v>
      </c>
      <c r="F156" s="47" t="s">
        <v>510</v>
      </c>
      <c r="G156" s="56" t="s">
        <v>244</v>
      </c>
      <c r="H156" s="47" t="s">
        <v>25</v>
      </c>
      <c r="I156" s="50" t="s">
        <v>27</v>
      </c>
      <c r="J156" s="95">
        <v>2.2400000000000002</v>
      </c>
      <c r="K156" s="42">
        <f>SUM(Reitoria!K157,ESAG!K157,CEART!K157,FAED!K157,CEAD!K157,CEFID!K157,CERES!K157,CESFI!K157,CAV!K157,CCT!K157,CEO!K157,CEPLAN!K157,CEAVI!K157)</f>
        <v>2700</v>
      </c>
      <c r="L156" s="28">
        <f>SUM((Reitoria!K157-Reitoria!L157),(ESAG!K157-ESAG!L157),(CEART!K157-CEART!L157),(FAED!K157-FAED!L157),(CEAD!K157-CEAD!L157),(CEFID!K157-CEFID!L157),(CERES!K157-CERES!L157),(CESFI!K157-CESFI!L157),(CAV!K157-CAV!L157),(CCT!K157-CCT!L157),(CEO!K157-CEO!L157),(CEPLAN!K157-CEPLAN!L157),(CEAVI!K157-CEAVI!L157))</f>
        <v>1260</v>
      </c>
      <c r="M156" s="29">
        <f t="shared" si="6"/>
        <v>1440</v>
      </c>
      <c r="N156" s="20">
        <f t="shared" si="7"/>
        <v>6048.0000000000009</v>
      </c>
      <c r="O156" s="20">
        <f t="shared" si="8"/>
        <v>2822.4</v>
      </c>
    </row>
    <row r="157" spans="1:15" ht="39.950000000000003" customHeight="1" x14ac:dyDescent="0.25">
      <c r="A157" s="128"/>
      <c r="B157" s="128"/>
      <c r="C157" s="47">
        <v>155</v>
      </c>
      <c r="D157" s="48" t="s">
        <v>316</v>
      </c>
      <c r="E157" s="47" t="s">
        <v>535</v>
      </c>
      <c r="F157" s="47" t="s">
        <v>536</v>
      </c>
      <c r="G157" s="49" t="s">
        <v>537</v>
      </c>
      <c r="H157" s="47" t="s">
        <v>490</v>
      </c>
      <c r="I157" s="65" t="s">
        <v>27</v>
      </c>
      <c r="J157" s="99">
        <v>41.8</v>
      </c>
      <c r="K157" s="42">
        <f>SUM(Reitoria!K158,ESAG!K158,CEART!K158,FAED!K158,CEAD!K158,CEFID!K158,CERES!K158,CESFI!K158,CAV!K158,CCT!K158,CEO!K158,CEPLAN!K158,CEAVI!K158)</f>
        <v>12</v>
      </c>
      <c r="L157" s="28">
        <f>SUM((Reitoria!K158-Reitoria!L158),(ESAG!K158-ESAG!L158),(CEART!K158-CEART!L158),(FAED!K158-FAED!L158),(CEAD!K158-CEAD!L158),(CEFID!K158-CEFID!L158),(CERES!K158-CERES!L158),(CESFI!K158-CESFI!L158),(CAV!K158-CAV!L158),(CCT!K158-CCT!L158),(CEO!K158-CEO!L158),(CEPLAN!K158-CEPLAN!L158),(CEAVI!K158-CEAVI!L158))</f>
        <v>0</v>
      </c>
      <c r="M157" s="29">
        <f t="shared" si="6"/>
        <v>12</v>
      </c>
      <c r="N157" s="20">
        <f t="shared" si="7"/>
        <v>501.59999999999997</v>
      </c>
      <c r="O157" s="20">
        <f t="shared" si="8"/>
        <v>0</v>
      </c>
    </row>
    <row r="158" spans="1:15" ht="39.950000000000003" customHeight="1" x14ac:dyDescent="0.25">
      <c r="A158" s="109">
        <v>18</v>
      </c>
      <c r="B158" s="109" t="s">
        <v>529</v>
      </c>
      <c r="C158" s="51">
        <v>156</v>
      </c>
      <c r="D158" s="52" t="s">
        <v>318</v>
      </c>
      <c r="E158" s="51" t="s">
        <v>54</v>
      </c>
      <c r="F158" s="51" t="s">
        <v>538</v>
      </c>
      <c r="G158" s="53" t="s">
        <v>319</v>
      </c>
      <c r="H158" s="51" t="s">
        <v>28</v>
      </c>
      <c r="I158" s="54" t="s">
        <v>27</v>
      </c>
      <c r="J158" s="96">
        <v>3.1</v>
      </c>
      <c r="K158" s="42">
        <f>SUM(Reitoria!K159,ESAG!K159,CEART!K159,FAED!K159,CEAD!K159,CEFID!K159,CERES!K159,CESFI!K159,CAV!K159,CCT!K159,CEO!K159,CEPLAN!K159,CEAVI!K159)</f>
        <v>127</v>
      </c>
      <c r="L158" s="28">
        <f>SUM((Reitoria!K159-Reitoria!L159),(ESAG!K159-ESAG!L159),(CEART!K159-CEART!L159),(FAED!K159-FAED!L159),(CEAD!K159-CEAD!L159),(CEFID!K159-CEFID!L159),(CERES!K159-CERES!L159),(CESFI!K159-CESFI!L159),(CAV!K159-CAV!L159),(CCT!K159-CCT!L159),(CEO!K159-CEO!L159),(CEPLAN!K159-CEPLAN!L159),(CEAVI!K159-CEAVI!L159))</f>
        <v>25</v>
      </c>
      <c r="M158" s="29">
        <f t="shared" si="6"/>
        <v>102</v>
      </c>
      <c r="N158" s="20">
        <f t="shared" si="7"/>
        <v>393.7</v>
      </c>
      <c r="O158" s="20">
        <f t="shared" si="8"/>
        <v>77.5</v>
      </c>
    </row>
    <row r="159" spans="1:15" ht="39.950000000000003" customHeight="1" x14ac:dyDescent="0.25">
      <c r="A159" s="110"/>
      <c r="B159" s="110"/>
      <c r="C159" s="51">
        <v>157</v>
      </c>
      <c r="D159" s="52" t="s">
        <v>318</v>
      </c>
      <c r="E159" s="51" t="s">
        <v>213</v>
      </c>
      <c r="F159" s="51" t="s">
        <v>416</v>
      </c>
      <c r="G159" s="63" t="s">
        <v>214</v>
      </c>
      <c r="H159" s="51" t="s">
        <v>25</v>
      </c>
      <c r="I159" s="54" t="s">
        <v>27</v>
      </c>
      <c r="J159" s="96">
        <v>22.63</v>
      </c>
      <c r="K159" s="42">
        <f>SUM(Reitoria!K160,ESAG!K160,CEART!K160,FAED!K160,CEAD!K160,CEFID!K160,CERES!K160,CESFI!K160,CAV!K160,CCT!K160,CEO!K160,CEPLAN!K160,CEAVI!K160)</f>
        <v>140</v>
      </c>
      <c r="L159" s="28">
        <f>SUM((Reitoria!K160-Reitoria!L160),(ESAG!K160-ESAG!L160),(CEART!K160-CEART!L160),(FAED!K160-FAED!L160),(CEAD!K160-CEAD!L160),(CEFID!K160-CEFID!L160),(CERES!K160-CERES!L160),(CESFI!K160-CESFI!L160),(CAV!K160-CAV!L160),(CCT!K160-CCT!L160),(CEO!K160-CEO!L160),(CEPLAN!K160-CEPLAN!L160),(CEAVI!K160-CEAVI!L160))</f>
        <v>17</v>
      </c>
      <c r="M159" s="29">
        <f t="shared" si="6"/>
        <v>123</v>
      </c>
      <c r="N159" s="20">
        <f t="shared" si="7"/>
        <v>3168.2</v>
      </c>
      <c r="O159" s="20">
        <f t="shared" si="8"/>
        <v>384.71</v>
      </c>
    </row>
    <row r="160" spans="1:15" ht="39.950000000000003" customHeight="1" x14ac:dyDescent="0.25">
      <c r="A160" s="110"/>
      <c r="B160" s="110"/>
      <c r="C160" s="51">
        <v>158</v>
      </c>
      <c r="D160" s="52" t="s">
        <v>318</v>
      </c>
      <c r="E160" s="51" t="s">
        <v>539</v>
      </c>
      <c r="F160" s="51" t="s">
        <v>416</v>
      </c>
      <c r="G160" s="63" t="s">
        <v>540</v>
      </c>
      <c r="H160" s="51" t="s">
        <v>490</v>
      </c>
      <c r="I160" s="54" t="s">
        <v>27</v>
      </c>
      <c r="J160" s="96">
        <v>37.479999999999997</v>
      </c>
      <c r="K160" s="42">
        <f>SUM(Reitoria!K161,ESAG!K161,CEART!K161,FAED!K161,CEAD!K161,CEFID!K161,CERES!K161,CESFI!K161,CAV!K161,CCT!K161,CEO!K161,CEPLAN!K161,CEAVI!K161)</f>
        <v>24</v>
      </c>
      <c r="L160" s="28">
        <f>SUM((Reitoria!K161-Reitoria!L161),(ESAG!K161-ESAG!L161),(CEART!K161-CEART!L161),(FAED!K161-FAED!L161),(CEAD!K161-CEAD!L161),(CEFID!K161-CEFID!L161),(CERES!K161-CERES!L161),(CESFI!K161-CESFI!L161),(CAV!K161-CAV!L161),(CCT!K161-CCT!L161),(CEO!K161-CEO!L161),(CEPLAN!K161-CEPLAN!L161),(CEAVI!K161-CEAVI!L161))</f>
        <v>5</v>
      </c>
      <c r="M160" s="29">
        <f t="shared" si="6"/>
        <v>19</v>
      </c>
      <c r="N160" s="20">
        <f t="shared" si="7"/>
        <v>899.52</v>
      </c>
      <c r="O160" s="20">
        <f t="shared" si="8"/>
        <v>187.39999999999998</v>
      </c>
    </row>
    <row r="161" spans="1:15" ht="39.950000000000003" customHeight="1" x14ac:dyDescent="0.25">
      <c r="A161" s="110"/>
      <c r="B161" s="110"/>
      <c r="C161" s="51">
        <v>159</v>
      </c>
      <c r="D161" s="52" t="s">
        <v>318</v>
      </c>
      <c r="E161" s="51" t="s">
        <v>89</v>
      </c>
      <c r="F161" s="51" t="s">
        <v>412</v>
      </c>
      <c r="G161" s="53" t="s">
        <v>541</v>
      </c>
      <c r="H161" s="51" t="s">
        <v>25</v>
      </c>
      <c r="I161" s="54" t="s">
        <v>27</v>
      </c>
      <c r="J161" s="96">
        <v>2.4300000000000002</v>
      </c>
      <c r="K161" s="42">
        <f>SUM(Reitoria!K162,ESAG!K162,CEART!K162,FAED!K162,CEAD!K162,CEFID!K162,CERES!K162,CESFI!K162,CAV!K162,CCT!K162,CEO!K162,CEPLAN!K162,CEAVI!K162)</f>
        <v>362</v>
      </c>
      <c r="L161" s="28">
        <f>SUM((Reitoria!K162-Reitoria!L162),(ESAG!K162-ESAG!L162),(CEART!K162-CEART!L162),(FAED!K162-FAED!L162),(CEAD!K162-CEAD!L162),(CEFID!K162-CEFID!L162),(CERES!K162-CERES!L162),(CESFI!K162-CESFI!L162),(CAV!K162-CAV!L162),(CCT!K162-CCT!L162),(CEO!K162-CEO!L162),(CEPLAN!K162-CEPLAN!L162),(CEAVI!K162-CEAVI!L162))</f>
        <v>82</v>
      </c>
      <c r="M161" s="29">
        <f t="shared" si="6"/>
        <v>280</v>
      </c>
      <c r="N161" s="20">
        <f t="shared" si="7"/>
        <v>879.66000000000008</v>
      </c>
      <c r="O161" s="20">
        <f t="shared" si="8"/>
        <v>199.26000000000002</v>
      </c>
    </row>
    <row r="162" spans="1:15" ht="39.950000000000003" customHeight="1" x14ac:dyDescent="0.25">
      <c r="A162" s="110"/>
      <c r="B162" s="110"/>
      <c r="C162" s="51">
        <v>160</v>
      </c>
      <c r="D162" s="52" t="s">
        <v>318</v>
      </c>
      <c r="E162" s="51" t="s">
        <v>90</v>
      </c>
      <c r="F162" s="51" t="s">
        <v>412</v>
      </c>
      <c r="G162" s="53" t="s">
        <v>542</v>
      </c>
      <c r="H162" s="51" t="s">
        <v>25</v>
      </c>
      <c r="I162" s="54" t="s">
        <v>27</v>
      </c>
      <c r="J162" s="96">
        <v>2.4300000000000002</v>
      </c>
      <c r="K162" s="42">
        <f>SUM(Reitoria!K163,ESAG!K163,CEART!K163,FAED!K163,CEAD!K163,CEFID!K163,CERES!K163,CESFI!K163,CAV!K163,CCT!K163,CEO!K163,CEPLAN!K163,CEAVI!K163)</f>
        <v>372</v>
      </c>
      <c r="L162" s="28">
        <f>SUM((Reitoria!K163-Reitoria!L163),(ESAG!K163-ESAG!L163),(CEART!K163-CEART!L163),(FAED!K163-FAED!L163),(CEAD!K163-CEAD!L163),(CEFID!K163-CEFID!L163),(CERES!K163-CERES!L163),(CESFI!K163-CESFI!L163),(CAV!K163-CAV!L163),(CCT!K163-CCT!L163),(CEO!K163-CEO!L163),(CEPLAN!K163-CEPLAN!L163),(CEAVI!K163-CEAVI!L163))</f>
        <v>92</v>
      </c>
      <c r="M162" s="29">
        <f t="shared" si="6"/>
        <v>280</v>
      </c>
      <c r="N162" s="20">
        <f t="shared" si="7"/>
        <v>903.96</v>
      </c>
      <c r="O162" s="20">
        <f t="shared" si="8"/>
        <v>223.56</v>
      </c>
    </row>
    <row r="163" spans="1:15" ht="39.950000000000003" customHeight="1" x14ac:dyDescent="0.25">
      <c r="A163" s="110"/>
      <c r="B163" s="110"/>
      <c r="C163" s="51">
        <v>161</v>
      </c>
      <c r="D163" s="52" t="s">
        <v>318</v>
      </c>
      <c r="E163" s="51" t="s">
        <v>91</v>
      </c>
      <c r="F163" s="51" t="s">
        <v>412</v>
      </c>
      <c r="G163" s="53" t="s">
        <v>543</v>
      </c>
      <c r="H163" s="51" t="s">
        <v>25</v>
      </c>
      <c r="I163" s="54" t="s">
        <v>27</v>
      </c>
      <c r="J163" s="96">
        <v>2.4300000000000002</v>
      </c>
      <c r="K163" s="42">
        <f>SUM(Reitoria!K164,ESAG!K164,CEART!K164,FAED!K164,CEAD!K164,CEFID!K164,CERES!K164,CESFI!K164,CAV!K164,CCT!K164,CEO!K164,CEPLAN!K164,CEAVI!K164)</f>
        <v>272</v>
      </c>
      <c r="L163" s="28">
        <f>SUM((Reitoria!K164-Reitoria!L164),(ESAG!K164-ESAG!L164),(CEART!K164-CEART!L164),(FAED!K164-FAED!L164),(CEAD!K164-CEAD!L164),(CEFID!K164-CEFID!L164),(CERES!K164-CERES!L164),(CESFI!K164-CESFI!L164),(CAV!K164-CAV!L164),(CCT!K164-CCT!L164),(CEO!K164-CEO!L164),(CEPLAN!K164-CEPLAN!L164),(CEAVI!K164-CEAVI!L164))</f>
        <v>52</v>
      </c>
      <c r="M163" s="29">
        <f t="shared" si="6"/>
        <v>220</v>
      </c>
      <c r="N163" s="20">
        <f t="shared" si="7"/>
        <v>660.96</v>
      </c>
      <c r="O163" s="20">
        <f t="shared" si="8"/>
        <v>126.36000000000001</v>
      </c>
    </row>
    <row r="164" spans="1:15" ht="39.950000000000003" customHeight="1" x14ac:dyDescent="0.25">
      <c r="A164" s="110"/>
      <c r="B164" s="110"/>
      <c r="C164" s="51">
        <v>162</v>
      </c>
      <c r="D164" s="52" t="s">
        <v>318</v>
      </c>
      <c r="E164" s="51" t="s">
        <v>92</v>
      </c>
      <c r="F164" s="51" t="s">
        <v>412</v>
      </c>
      <c r="G164" s="53" t="s">
        <v>544</v>
      </c>
      <c r="H164" s="51" t="s">
        <v>25</v>
      </c>
      <c r="I164" s="54" t="s">
        <v>27</v>
      </c>
      <c r="J164" s="96">
        <v>2.4300000000000002</v>
      </c>
      <c r="K164" s="42">
        <f>SUM(Reitoria!K165,ESAG!K165,CEART!K165,FAED!K165,CEAD!K165,CEFID!K165,CERES!K165,CESFI!K165,CAV!K165,CCT!K165,CEO!K165,CEPLAN!K165,CEAVI!K165)</f>
        <v>300</v>
      </c>
      <c r="L164" s="28">
        <f>SUM((Reitoria!K165-Reitoria!L165),(ESAG!K165-ESAG!L165),(CEART!K165-CEART!L165),(FAED!K165-FAED!L165),(CEAD!K165-CEAD!L165),(CEFID!K165-CEFID!L165),(CERES!K165-CERES!L165),(CESFI!K165-CESFI!L165),(CAV!K165-CAV!L165),(CCT!K165-CCT!L165),(CEO!K165-CEO!L165),(CEPLAN!K165-CEPLAN!L165),(CEAVI!K165-CEAVI!L165))</f>
        <v>80</v>
      </c>
      <c r="M164" s="29">
        <f t="shared" si="6"/>
        <v>220</v>
      </c>
      <c r="N164" s="20">
        <f t="shared" si="7"/>
        <v>729</v>
      </c>
      <c r="O164" s="20">
        <f t="shared" si="8"/>
        <v>194.4</v>
      </c>
    </row>
    <row r="165" spans="1:15" ht="39.950000000000003" customHeight="1" x14ac:dyDescent="0.25">
      <c r="A165" s="110"/>
      <c r="B165" s="110"/>
      <c r="C165" s="51">
        <v>163</v>
      </c>
      <c r="D165" s="52" t="s">
        <v>318</v>
      </c>
      <c r="E165" s="51" t="s">
        <v>55</v>
      </c>
      <c r="F165" s="51" t="s">
        <v>545</v>
      </c>
      <c r="G165" s="53" t="s">
        <v>56</v>
      </c>
      <c r="H165" s="51" t="s">
        <v>25</v>
      </c>
      <c r="I165" s="54" t="s">
        <v>27</v>
      </c>
      <c r="J165" s="96">
        <v>6.17</v>
      </c>
      <c r="K165" s="42">
        <f>SUM(Reitoria!K166,ESAG!K166,CEART!K166,FAED!K166,CEAD!K166,CEFID!K166,CERES!K166,CESFI!K166,CAV!K166,CCT!K166,CEO!K166,CEPLAN!K166,CEAVI!K166)</f>
        <v>197</v>
      </c>
      <c r="L165" s="28">
        <f>SUM((Reitoria!K166-Reitoria!L166),(ESAG!K166-ESAG!L166),(CEART!K166-CEART!L166),(FAED!K166-FAED!L166),(CEAD!K166-CEAD!L166),(CEFID!K166-CEFID!L166),(CERES!K166-CERES!L166),(CESFI!K166-CESFI!L166),(CAV!K166-CAV!L166),(CCT!K166-CCT!L166),(CEO!K166-CEO!L166),(CEPLAN!K166-CEPLAN!L166),(CEAVI!K166-CEAVI!L166))</f>
        <v>30</v>
      </c>
      <c r="M165" s="29">
        <f t="shared" si="6"/>
        <v>167</v>
      </c>
      <c r="N165" s="20">
        <f t="shared" si="7"/>
        <v>1215.49</v>
      </c>
      <c r="O165" s="20">
        <f t="shared" si="8"/>
        <v>185.1</v>
      </c>
    </row>
    <row r="166" spans="1:15" ht="39.950000000000003" customHeight="1" x14ac:dyDescent="0.25">
      <c r="A166" s="110"/>
      <c r="B166" s="110"/>
      <c r="C166" s="51">
        <v>164</v>
      </c>
      <c r="D166" s="52" t="s">
        <v>318</v>
      </c>
      <c r="E166" s="51" t="s">
        <v>57</v>
      </c>
      <c r="F166" s="51" t="s">
        <v>418</v>
      </c>
      <c r="G166" s="53" t="s">
        <v>58</v>
      </c>
      <c r="H166" s="51" t="s">
        <v>25</v>
      </c>
      <c r="I166" s="54" t="s">
        <v>27</v>
      </c>
      <c r="J166" s="96">
        <v>7.65</v>
      </c>
      <c r="K166" s="42">
        <f>SUM(Reitoria!K167,ESAG!K167,CEART!K167,FAED!K167,CEAD!K167,CEFID!K167,CERES!K167,CESFI!K167,CAV!K167,CCT!K167,CEO!K167,CEPLAN!K167,CEAVI!K167)</f>
        <v>264</v>
      </c>
      <c r="L166" s="28">
        <f>SUM((Reitoria!K167-Reitoria!L167),(ESAG!K167-ESAG!L167),(CEART!K167-CEART!L167),(FAED!K167-FAED!L167),(CEAD!K167-CEAD!L167),(CEFID!K167-CEFID!L167),(CERES!K167-CERES!L167),(CESFI!K167-CESFI!L167),(CAV!K167-CAV!L167),(CCT!K167-CCT!L167),(CEO!K167-CEO!L167),(CEPLAN!K167-CEPLAN!L167),(CEAVI!K167-CEAVI!L167))</f>
        <v>124</v>
      </c>
      <c r="M166" s="29">
        <f t="shared" si="6"/>
        <v>140</v>
      </c>
      <c r="N166" s="20">
        <f t="shared" si="7"/>
        <v>2019.6000000000001</v>
      </c>
      <c r="O166" s="20">
        <f t="shared" si="8"/>
        <v>948.6</v>
      </c>
    </row>
    <row r="167" spans="1:15" ht="39.950000000000003" customHeight="1" x14ac:dyDescent="0.25">
      <c r="A167" s="110"/>
      <c r="B167" s="110"/>
      <c r="C167" s="51">
        <v>165</v>
      </c>
      <c r="D167" s="52" t="s">
        <v>318</v>
      </c>
      <c r="E167" s="51" t="s">
        <v>267</v>
      </c>
      <c r="F167" s="51" t="s">
        <v>545</v>
      </c>
      <c r="G167" s="53" t="s">
        <v>377</v>
      </c>
      <c r="H167" s="51" t="s">
        <v>25</v>
      </c>
      <c r="I167" s="54" t="s">
        <v>27</v>
      </c>
      <c r="J167" s="96">
        <v>0.68</v>
      </c>
      <c r="K167" s="42">
        <f>SUM(Reitoria!K168,ESAG!K168,CEART!K168,FAED!K168,CEAD!K168,CEFID!K168,CERES!K168,CESFI!K168,CAV!K168,CCT!K168,CEO!K168,CEPLAN!K168,CEAVI!K168)</f>
        <v>102</v>
      </c>
      <c r="L167" s="28">
        <f>SUM((Reitoria!K168-Reitoria!L168),(ESAG!K168-ESAG!L168),(CEART!K168-CEART!L168),(FAED!K168-FAED!L168),(CEAD!K168-CEAD!L168),(CEFID!K168-CEFID!L168),(CERES!K168-CERES!L168),(CESFI!K168-CESFI!L168),(CAV!K168-CAV!L168),(CCT!K168-CCT!L168),(CEO!K168-CEO!L168),(CEPLAN!K168-CEPLAN!L168),(CEAVI!K168-CEAVI!L168))</f>
        <v>0</v>
      </c>
      <c r="M167" s="29">
        <f t="shared" si="6"/>
        <v>102</v>
      </c>
      <c r="N167" s="20">
        <f t="shared" si="7"/>
        <v>69.36</v>
      </c>
      <c r="O167" s="20">
        <f t="shared" si="8"/>
        <v>0</v>
      </c>
    </row>
    <row r="168" spans="1:15" ht="39.950000000000003" customHeight="1" x14ac:dyDescent="0.25">
      <c r="A168" s="110"/>
      <c r="B168" s="110"/>
      <c r="C168" s="51">
        <v>166</v>
      </c>
      <c r="D168" s="52" t="s">
        <v>318</v>
      </c>
      <c r="E168" s="51" t="s">
        <v>266</v>
      </c>
      <c r="F168" s="51" t="s">
        <v>545</v>
      </c>
      <c r="G168" s="53" t="s">
        <v>376</v>
      </c>
      <c r="H168" s="51" t="s">
        <v>25</v>
      </c>
      <c r="I168" s="54" t="s">
        <v>27</v>
      </c>
      <c r="J168" s="96">
        <v>1.08</v>
      </c>
      <c r="K168" s="42">
        <f>SUM(Reitoria!K169,ESAG!K169,CEART!K169,FAED!K169,CEAD!K169,CEFID!K169,CERES!K169,CESFI!K169,CAV!K169,CCT!K169,CEO!K169,CEPLAN!K169,CEAVI!K169)</f>
        <v>506</v>
      </c>
      <c r="L168" s="28">
        <f>SUM((Reitoria!K169-Reitoria!L169),(ESAG!K169-ESAG!L169),(CEART!K169-CEART!L169),(FAED!K169-FAED!L169),(CEAD!K169-CEAD!L169),(CEFID!K169-CEFID!L169),(CERES!K169-CERES!L169),(CESFI!K169-CESFI!L169),(CAV!K169-CAV!L169),(CCT!K169-CCT!L169),(CEO!K169-CEO!L169),(CEPLAN!K169-CEPLAN!L169),(CEAVI!K169-CEAVI!L169))</f>
        <v>100</v>
      </c>
      <c r="M168" s="29">
        <f t="shared" si="6"/>
        <v>406</v>
      </c>
      <c r="N168" s="20">
        <f t="shared" si="7"/>
        <v>546.48</v>
      </c>
      <c r="O168" s="20">
        <f t="shared" si="8"/>
        <v>108</v>
      </c>
    </row>
    <row r="169" spans="1:15" ht="39.950000000000003" customHeight="1" x14ac:dyDescent="0.25">
      <c r="A169" s="111"/>
      <c r="B169" s="111"/>
      <c r="C169" s="51">
        <v>167</v>
      </c>
      <c r="D169" s="52" t="s">
        <v>318</v>
      </c>
      <c r="E169" s="51" t="s">
        <v>268</v>
      </c>
      <c r="F169" s="51" t="s">
        <v>545</v>
      </c>
      <c r="G169" s="53" t="s">
        <v>378</v>
      </c>
      <c r="H169" s="51" t="s">
        <v>25</v>
      </c>
      <c r="I169" s="54" t="s">
        <v>27</v>
      </c>
      <c r="J169" s="96">
        <v>2.1800000000000002</v>
      </c>
      <c r="K169" s="42">
        <f>SUM(Reitoria!K170,ESAG!K170,CEART!K170,FAED!K170,CEAD!K170,CEFID!K170,CERES!K170,CESFI!K170,CAV!K170,CCT!K170,CEO!K170,CEPLAN!K170,CEAVI!K170)</f>
        <v>144</v>
      </c>
      <c r="L169" s="28">
        <f>SUM((Reitoria!K170-Reitoria!L170),(ESAG!K170-ESAG!L170),(CEART!K170-CEART!L170),(FAED!K170-FAED!L170),(CEAD!K170-CEAD!L170),(CEFID!K170-CEFID!L170),(CERES!K170-CERES!L170),(CESFI!K170-CESFI!L170),(CAV!K170-CAV!L170),(CCT!K170-CCT!L170),(CEO!K170-CEO!L170),(CEPLAN!K170-CEPLAN!L170),(CEAVI!K170-CEAVI!L170))</f>
        <v>25</v>
      </c>
      <c r="M169" s="29">
        <f t="shared" si="6"/>
        <v>119</v>
      </c>
      <c r="N169" s="20">
        <f t="shared" si="7"/>
        <v>313.92</v>
      </c>
      <c r="O169" s="20">
        <f t="shared" si="8"/>
        <v>54.500000000000007</v>
      </c>
    </row>
    <row r="170" spans="1:15" ht="39.950000000000003" customHeight="1" x14ac:dyDescent="0.25">
      <c r="A170" s="129">
        <v>19</v>
      </c>
      <c r="B170" s="120" t="s">
        <v>410</v>
      </c>
      <c r="C170" s="47">
        <v>168</v>
      </c>
      <c r="D170" s="48" t="s">
        <v>339</v>
      </c>
      <c r="E170" s="47" t="s">
        <v>139</v>
      </c>
      <c r="F170" s="47" t="s">
        <v>546</v>
      </c>
      <c r="G170" s="67" t="s">
        <v>547</v>
      </c>
      <c r="H170" s="47" t="s">
        <v>140</v>
      </c>
      <c r="I170" s="47" t="s">
        <v>138</v>
      </c>
      <c r="J170" s="99">
        <v>97.07</v>
      </c>
      <c r="K170" s="42">
        <f>SUM(Reitoria!K171,ESAG!K171,CEART!K171,FAED!K171,CEAD!K171,CEFID!K171,CERES!K171,CESFI!K171,CAV!K171,CCT!K171,CEO!K171,CEPLAN!K171,CEAVI!K171)</f>
        <v>71</v>
      </c>
      <c r="L170" s="28">
        <f>SUM((Reitoria!K171-Reitoria!L171),(ESAG!K171-ESAG!L171),(CEART!K171-CEART!L171),(FAED!K171-FAED!L171),(CEAD!K171-CEAD!L171),(CEFID!K171-CEFID!L171),(CERES!K171-CERES!L171),(CESFI!K171-CESFI!L171),(CAV!K171-CAV!L171),(CCT!K171-CCT!L171),(CEO!K171-CEO!L171),(CEPLAN!K171-CEPLAN!L171),(CEAVI!K171-CEAVI!L171))</f>
        <v>28</v>
      </c>
      <c r="M170" s="29">
        <f t="shared" si="6"/>
        <v>43</v>
      </c>
      <c r="N170" s="20">
        <f t="shared" si="7"/>
        <v>6891.9699999999993</v>
      </c>
      <c r="O170" s="20">
        <v>0</v>
      </c>
    </row>
    <row r="171" spans="1:15" ht="39.950000000000003" customHeight="1" x14ac:dyDescent="0.25">
      <c r="A171" s="129"/>
      <c r="B171" s="121"/>
      <c r="C171" s="47">
        <v>169</v>
      </c>
      <c r="D171" s="48" t="s">
        <v>318</v>
      </c>
      <c r="E171" s="47" t="s">
        <v>137</v>
      </c>
      <c r="F171" s="47" t="s">
        <v>457</v>
      </c>
      <c r="G171" s="49" t="s">
        <v>548</v>
      </c>
      <c r="H171" s="47" t="s">
        <v>25</v>
      </c>
      <c r="I171" s="50" t="s">
        <v>27</v>
      </c>
      <c r="J171" s="99">
        <v>0.3</v>
      </c>
      <c r="K171" s="42">
        <f>SUM(Reitoria!K172,ESAG!K172,CEART!K172,FAED!K172,CEAD!K172,CEFID!K172,CERES!K172,CESFI!K172,CAV!K172,CCT!K172,CEO!K172,CEPLAN!K172,CEAVI!K172)</f>
        <v>27960</v>
      </c>
      <c r="L171" s="28">
        <f>SUM((Reitoria!K172-Reitoria!L172),(ESAG!K172-ESAG!L172),(CEART!K172-CEART!L172),(FAED!K172-FAED!L172),(CEAD!K172-CEAD!L172),(CEFID!K172-CEFID!L172),(CERES!K172-CERES!L172),(CESFI!K172-CESFI!L172),(CAV!K172-CAV!L172),(CCT!K172-CCT!L172),(CEO!K172-CEO!L172),(CEPLAN!K172-CEPLAN!L172),(CEAVI!K172-CEAVI!L172))</f>
        <v>3050</v>
      </c>
      <c r="M171" s="29">
        <f t="shared" si="6"/>
        <v>24910</v>
      </c>
      <c r="N171" s="20">
        <f t="shared" si="7"/>
        <v>8388</v>
      </c>
      <c r="O171" s="20">
        <f t="shared" si="8"/>
        <v>915</v>
      </c>
    </row>
    <row r="172" spans="1:15" ht="39.950000000000003" customHeight="1" x14ac:dyDescent="0.25">
      <c r="A172" s="129"/>
      <c r="B172" s="121"/>
      <c r="C172" s="47">
        <v>170</v>
      </c>
      <c r="D172" s="48" t="s">
        <v>381</v>
      </c>
      <c r="E172" s="47" t="s">
        <v>305</v>
      </c>
      <c r="F172" s="47" t="s">
        <v>549</v>
      </c>
      <c r="G172" s="49" t="s">
        <v>550</v>
      </c>
      <c r="H172" s="47" t="s">
        <v>25</v>
      </c>
      <c r="I172" s="50" t="s">
        <v>61</v>
      </c>
      <c r="J172" s="95">
        <v>8.39</v>
      </c>
      <c r="K172" s="42">
        <f>SUM(Reitoria!K173,ESAG!K173,CEART!K173,FAED!K173,CEAD!K173,CEFID!K173,CERES!K173,CESFI!K173,CAV!K173,CCT!K173,CEO!K173,CEPLAN!K173,CEAVI!K173)</f>
        <v>260</v>
      </c>
      <c r="L172" s="28">
        <f>SUM((Reitoria!K173-Reitoria!L173),(ESAG!K173-ESAG!L173),(CEART!K173-CEART!L173),(FAED!K173-FAED!L173),(CEAD!K173-CEAD!L173),(CEFID!K173-CEFID!L173),(CERES!K173-CERES!L173),(CESFI!K173-CESFI!L173),(CAV!K173-CAV!L173),(CCT!K173-CCT!L173),(CEO!K173-CEO!L173),(CEPLAN!K173-CEPLAN!L173),(CEAVI!K173-CEAVI!L173))</f>
        <v>20</v>
      </c>
      <c r="M172" s="29">
        <f t="shared" si="6"/>
        <v>240</v>
      </c>
      <c r="N172" s="20">
        <f t="shared" si="7"/>
        <v>2181.4</v>
      </c>
      <c r="O172" s="20">
        <f t="shared" si="8"/>
        <v>167.8</v>
      </c>
    </row>
    <row r="173" spans="1:15" ht="39.950000000000003" customHeight="1" x14ac:dyDescent="0.25">
      <c r="A173" s="129"/>
      <c r="B173" s="121"/>
      <c r="C173" s="47">
        <v>171</v>
      </c>
      <c r="D173" s="48" t="s">
        <v>318</v>
      </c>
      <c r="E173" s="47" t="s">
        <v>194</v>
      </c>
      <c r="F173" s="47" t="s">
        <v>416</v>
      </c>
      <c r="G173" s="49" t="s">
        <v>195</v>
      </c>
      <c r="H173" s="47" t="s">
        <v>25</v>
      </c>
      <c r="I173" s="50" t="s">
        <v>27</v>
      </c>
      <c r="J173" s="95">
        <v>6.88</v>
      </c>
      <c r="K173" s="42">
        <f>SUM(Reitoria!K174,ESAG!K174,CEART!K174,FAED!K174,CEAD!K174,CEFID!K174,CERES!K174,CESFI!K174,CAV!K174,CCT!K174,CEO!K174,CEPLAN!K174,CEAVI!K174)</f>
        <v>60</v>
      </c>
      <c r="L173" s="28">
        <f>SUM((Reitoria!K174-Reitoria!L174),(ESAG!K174-ESAG!L174),(CEART!K174-CEART!L174),(FAED!K174-FAED!L174),(CEAD!K174-CEAD!L174),(CEFID!K174-CEFID!L174),(CERES!K174-CERES!L174),(CESFI!K174-CESFI!L174),(CAV!K174-CAV!L174),(CCT!K174-CCT!L174),(CEO!K174-CEO!L174),(CEPLAN!K174-CEPLAN!L174),(CEAVI!K174-CEAVI!L174))</f>
        <v>7</v>
      </c>
      <c r="M173" s="29">
        <f t="shared" si="6"/>
        <v>53</v>
      </c>
      <c r="N173" s="20">
        <f t="shared" si="7"/>
        <v>412.8</v>
      </c>
      <c r="O173" s="20">
        <f t="shared" si="8"/>
        <v>48.16</v>
      </c>
    </row>
    <row r="174" spans="1:15" ht="39.950000000000003" customHeight="1" x14ac:dyDescent="0.25">
      <c r="A174" s="129"/>
      <c r="B174" s="121"/>
      <c r="C174" s="47">
        <v>172</v>
      </c>
      <c r="D174" s="48" t="s">
        <v>318</v>
      </c>
      <c r="E174" s="47" t="s">
        <v>192</v>
      </c>
      <c r="F174" s="47" t="s">
        <v>416</v>
      </c>
      <c r="G174" s="49" t="s">
        <v>193</v>
      </c>
      <c r="H174" s="47" t="s">
        <v>25</v>
      </c>
      <c r="I174" s="50" t="s">
        <v>27</v>
      </c>
      <c r="J174" s="99">
        <v>22.9</v>
      </c>
      <c r="K174" s="42">
        <f>SUM(Reitoria!K175,ESAG!K175,CEART!K175,FAED!K175,CEAD!K175,CEFID!K175,CERES!K175,CESFI!K175,CAV!K175,CCT!K175,CEO!K175,CEPLAN!K175,CEAVI!K175)</f>
        <v>14</v>
      </c>
      <c r="L174" s="28">
        <f>SUM((Reitoria!K175-Reitoria!L175),(ESAG!K175-ESAG!L175),(CEART!K175-CEART!L175),(FAED!K175-FAED!L175),(CEAD!K175-CEAD!L175),(CEFID!K175-CEFID!L175),(CERES!K175-CERES!L175),(CESFI!K175-CESFI!L175),(CAV!K175-CAV!L175),(CCT!K175-CCT!L175),(CEO!K175-CEO!L175),(CEPLAN!K175-CEPLAN!L175),(CEAVI!K175-CEAVI!L175))</f>
        <v>4</v>
      </c>
      <c r="M174" s="29">
        <f t="shared" si="6"/>
        <v>10</v>
      </c>
      <c r="N174" s="20">
        <f t="shared" si="7"/>
        <v>320.59999999999997</v>
      </c>
      <c r="O174" s="20">
        <f t="shared" si="8"/>
        <v>91.6</v>
      </c>
    </row>
    <row r="175" spans="1:15" ht="39.950000000000003" customHeight="1" x14ac:dyDescent="0.25">
      <c r="A175" s="129"/>
      <c r="B175" s="121"/>
      <c r="C175" s="47">
        <v>173</v>
      </c>
      <c r="D175" s="48" t="s">
        <v>317</v>
      </c>
      <c r="E175" s="47" t="s">
        <v>269</v>
      </c>
      <c r="F175" s="47" t="s">
        <v>445</v>
      </c>
      <c r="G175" s="49" t="s">
        <v>399</v>
      </c>
      <c r="H175" s="47" t="s">
        <v>25</v>
      </c>
      <c r="I175" s="50" t="s">
        <v>27</v>
      </c>
      <c r="J175" s="99">
        <v>2.06</v>
      </c>
      <c r="K175" s="42">
        <f>SUM(Reitoria!K176,ESAG!K176,CEART!K176,FAED!K176,CEAD!K176,CEFID!K176,CERES!K176,CESFI!K176,CAV!K176,CCT!K176,CEO!K176,CEPLAN!K176,CEAVI!K176)</f>
        <v>220</v>
      </c>
      <c r="L175" s="28">
        <f>SUM((Reitoria!K176-Reitoria!L176),(ESAG!K176-ESAG!L176),(CEART!K176-CEART!L176),(FAED!K176-FAED!L176),(CEAD!K176-CEAD!L176),(CEFID!K176-CEFID!L176),(CERES!K176-CERES!L176),(CESFI!K176-CESFI!L176),(CAV!K176-CAV!L176),(CCT!K176-CCT!L176),(CEO!K176-CEO!L176),(CEPLAN!K176-CEPLAN!L176),(CEAVI!K176-CEAVI!L176))</f>
        <v>105</v>
      </c>
      <c r="M175" s="29">
        <f t="shared" si="6"/>
        <v>115</v>
      </c>
      <c r="N175" s="20">
        <f t="shared" si="7"/>
        <v>453.2</v>
      </c>
      <c r="O175" s="20">
        <f t="shared" si="8"/>
        <v>216.3</v>
      </c>
    </row>
    <row r="176" spans="1:15" ht="39.950000000000003" customHeight="1" x14ac:dyDescent="0.25">
      <c r="A176" s="129"/>
      <c r="B176" s="121"/>
      <c r="C176" s="47">
        <v>174</v>
      </c>
      <c r="D176" s="48" t="s">
        <v>318</v>
      </c>
      <c r="E176" s="85" t="s">
        <v>270</v>
      </c>
      <c r="F176" s="85" t="s">
        <v>412</v>
      </c>
      <c r="G176" s="49" t="s">
        <v>271</v>
      </c>
      <c r="H176" s="47" t="s">
        <v>25</v>
      </c>
      <c r="I176" s="50" t="s">
        <v>27</v>
      </c>
      <c r="J176" s="95">
        <v>5.9</v>
      </c>
      <c r="K176" s="42">
        <f>SUM(Reitoria!K177,ESAG!K177,CEART!K177,FAED!K177,CEAD!K177,CEFID!K177,CERES!K177,CESFI!K177,CAV!K177,CCT!K177,CEO!K177,CEPLAN!K177,CEAVI!K177)</f>
        <v>556</v>
      </c>
      <c r="L176" s="28">
        <f>SUM((Reitoria!K177-Reitoria!L177),(ESAG!K177-ESAG!L177),(CEART!K177-CEART!L177),(FAED!K177-FAED!L177),(CEAD!K177-CEAD!L177),(CEFID!K177-CEFID!L177),(CERES!K177-CERES!L177),(CESFI!K177-CESFI!L177),(CAV!K177-CAV!L177),(CCT!K177-CCT!L177),(CEO!K177-CEO!L177),(CEPLAN!K177-CEPLAN!L177),(CEAVI!K177-CEAVI!L177))</f>
        <v>233</v>
      </c>
      <c r="M176" s="29">
        <f t="shared" si="6"/>
        <v>323</v>
      </c>
      <c r="N176" s="20">
        <f t="shared" si="7"/>
        <v>3280.4</v>
      </c>
      <c r="O176" s="20">
        <f t="shared" si="8"/>
        <v>1374.7</v>
      </c>
    </row>
    <row r="177" spans="1:15" ht="39.950000000000003" customHeight="1" x14ac:dyDescent="0.25">
      <c r="A177" s="129"/>
      <c r="B177" s="121"/>
      <c r="C177" s="47">
        <v>175</v>
      </c>
      <c r="D177" s="48" t="s">
        <v>318</v>
      </c>
      <c r="E177" s="85" t="s">
        <v>264</v>
      </c>
      <c r="F177" s="85" t="s">
        <v>414</v>
      </c>
      <c r="G177" s="49" t="s">
        <v>265</v>
      </c>
      <c r="H177" s="47" t="s">
        <v>32</v>
      </c>
      <c r="I177" s="47" t="s">
        <v>27</v>
      </c>
      <c r="J177" s="95">
        <v>3.99</v>
      </c>
      <c r="K177" s="42">
        <f>SUM(Reitoria!K178,ESAG!K178,CEART!K178,FAED!K178,CEAD!K178,CEFID!K178,CERES!K178,CESFI!K178,CAV!K178,CCT!K178,CEO!K178,CEPLAN!K178,CEAVI!K178)</f>
        <v>15</v>
      </c>
      <c r="L177" s="28">
        <f>SUM((Reitoria!K178-Reitoria!L178),(ESAG!K178-ESAG!L178),(CEART!K178-CEART!L178),(FAED!K178-FAED!L178),(CEAD!K178-CEAD!L178),(CEFID!K178-CEFID!L178),(CERES!K178-CERES!L178),(CESFI!K178-CESFI!L178),(CAV!K178-CAV!L178),(CCT!K178-CCT!L178),(CEO!K178-CEO!L178),(CEPLAN!K178-CEPLAN!L178),(CEAVI!K178-CEAVI!L178))</f>
        <v>5</v>
      </c>
      <c r="M177" s="29">
        <f t="shared" si="6"/>
        <v>10</v>
      </c>
      <c r="N177" s="20">
        <f t="shared" si="7"/>
        <v>59.85</v>
      </c>
      <c r="O177" s="20">
        <f t="shared" si="8"/>
        <v>19.950000000000003</v>
      </c>
    </row>
    <row r="178" spans="1:15" ht="39.950000000000003" customHeight="1" x14ac:dyDescent="0.25">
      <c r="A178" s="129"/>
      <c r="B178" s="121"/>
      <c r="C178" s="47">
        <v>176</v>
      </c>
      <c r="D178" s="48" t="s">
        <v>380</v>
      </c>
      <c r="E178" s="85" t="s">
        <v>279</v>
      </c>
      <c r="F178" s="85" t="s">
        <v>478</v>
      </c>
      <c r="G178" s="49" t="s">
        <v>400</v>
      </c>
      <c r="H178" s="47" t="s">
        <v>25</v>
      </c>
      <c r="I178" s="50" t="s">
        <v>280</v>
      </c>
      <c r="J178" s="95">
        <v>0.68</v>
      </c>
      <c r="K178" s="42">
        <f>SUM(Reitoria!K179,ESAG!K179,CEART!K179,FAED!K179,CEAD!K179,CEFID!K179,CERES!K179,CESFI!K179,CAV!K179,CCT!K179,CEO!K179,CEPLAN!K179,CEAVI!K179)</f>
        <v>105</v>
      </c>
      <c r="L178" s="28">
        <f>SUM((Reitoria!K179-Reitoria!L179),(ESAG!K179-ESAG!L179),(CEART!K179-CEART!L179),(FAED!K179-FAED!L179),(CEAD!K179-CEAD!L179),(CEFID!K179-CEFID!L179),(CERES!K179-CERES!L179),(CESFI!K179-CESFI!L179),(CAV!K179-CAV!L179),(CCT!K179-CCT!L179),(CEO!K179-CEO!L179),(CEPLAN!K179-CEPLAN!L179),(CEAVI!K179-CEAVI!L179))</f>
        <v>40</v>
      </c>
      <c r="M178" s="29">
        <f t="shared" si="6"/>
        <v>65</v>
      </c>
      <c r="N178" s="20">
        <f t="shared" si="7"/>
        <v>71.400000000000006</v>
      </c>
      <c r="O178" s="20">
        <f t="shared" si="8"/>
        <v>27.200000000000003</v>
      </c>
    </row>
    <row r="179" spans="1:15" ht="39.950000000000003" customHeight="1" x14ac:dyDescent="0.25">
      <c r="A179" s="129"/>
      <c r="B179" s="121"/>
      <c r="C179" s="47">
        <v>177</v>
      </c>
      <c r="D179" s="48" t="s">
        <v>380</v>
      </c>
      <c r="E179" s="85" t="s">
        <v>281</v>
      </c>
      <c r="F179" s="85" t="s">
        <v>478</v>
      </c>
      <c r="G179" s="49" t="s">
        <v>401</v>
      </c>
      <c r="H179" s="47" t="s">
        <v>25</v>
      </c>
      <c r="I179" s="50" t="s">
        <v>280</v>
      </c>
      <c r="J179" s="95">
        <v>0.68</v>
      </c>
      <c r="K179" s="42">
        <f>SUM(Reitoria!K180,ESAG!K180,CEART!K180,FAED!K180,CEAD!K180,CEFID!K180,CERES!K180,CESFI!K180,CAV!K180,CCT!K180,CEO!K180,CEPLAN!K180,CEAVI!K180)</f>
        <v>105</v>
      </c>
      <c r="L179" s="28">
        <f>SUM((Reitoria!K180-Reitoria!L180),(ESAG!K180-ESAG!L180),(CEART!K180-CEART!L180),(FAED!K180-FAED!L180),(CEAD!K180-CEAD!L180),(CEFID!K180-CEFID!L180),(CERES!K180-CERES!L180),(CESFI!K180-CESFI!L180),(CAV!K180-CAV!L180),(CCT!K180-CCT!L180),(CEO!K180-CEO!L180),(CEPLAN!K180-CEPLAN!L180),(CEAVI!K180-CEAVI!L180))</f>
        <v>40</v>
      </c>
      <c r="M179" s="29">
        <f t="shared" si="6"/>
        <v>65</v>
      </c>
      <c r="N179" s="20">
        <f t="shared" si="7"/>
        <v>71.400000000000006</v>
      </c>
      <c r="O179" s="20">
        <f t="shared" si="8"/>
        <v>27.200000000000003</v>
      </c>
    </row>
    <row r="180" spans="1:15" ht="39.950000000000003" customHeight="1" x14ac:dyDescent="0.25">
      <c r="A180" s="129"/>
      <c r="B180" s="121"/>
      <c r="C180" s="47">
        <v>178</v>
      </c>
      <c r="D180" s="48" t="s">
        <v>380</v>
      </c>
      <c r="E180" s="85" t="s">
        <v>282</v>
      </c>
      <c r="F180" s="85" t="s">
        <v>478</v>
      </c>
      <c r="G180" s="49" t="s">
        <v>402</v>
      </c>
      <c r="H180" s="47" t="s">
        <v>25</v>
      </c>
      <c r="I180" s="50" t="s">
        <v>280</v>
      </c>
      <c r="J180" s="95">
        <v>0.68</v>
      </c>
      <c r="K180" s="42">
        <f>SUM(Reitoria!K181,ESAG!K181,CEART!K181,FAED!K181,CEAD!K181,CEFID!K181,CERES!K181,CESFI!K181,CAV!K181,CCT!K181,CEO!K181,CEPLAN!K181,CEAVI!K181)</f>
        <v>110</v>
      </c>
      <c r="L180" s="28">
        <f>SUM((Reitoria!K181-Reitoria!L181),(ESAG!K181-ESAG!L181),(CEART!K181-CEART!L181),(FAED!K181-FAED!L181),(CEAD!K181-CEAD!L181),(CEFID!K181-CEFID!L181),(CERES!K181-CERES!L181),(CESFI!K181-CESFI!L181),(CAV!K181-CAV!L181),(CCT!K181-CCT!L181),(CEO!K181-CEO!L181),(CEPLAN!K181-CEPLAN!L181),(CEAVI!K181-CEAVI!L181))</f>
        <v>40</v>
      </c>
      <c r="M180" s="29">
        <f t="shared" si="6"/>
        <v>70</v>
      </c>
      <c r="N180" s="20">
        <f t="shared" si="7"/>
        <v>74.800000000000011</v>
      </c>
      <c r="O180" s="20">
        <f t="shared" si="8"/>
        <v>27.200000000000003</v>
      </c>
    </row>
    <row r="181" spans="1:15" ht="39.950000000000003" customHeight="1" x14ac:dyDescent="0.25">
      <c r="A181" s="129"/>
      <c r="B181" s="121"/>
      <c r="C181" s="47">
        <v>179</v>
      </c>
      <c r="D181" s="48" t="s">
        <v>380</v>
      </c>
      <c r="E181" s="85" t="s">
        <v>283</v>
      </c>
      <c r="F181" s="85" t="s">
        <v>478</v>
      </c>
      <c r="G181" s="49" t="s">
        <v>403</v>
      </c>
      <c r="H181" s="47" t="s">
        <v>25</v>
      </c>
      <c r="I181" s="50" t="s">
        <v>280</v>
      </c>
      <c r="J181" s="95">
        <v>0.68</v>
      </c>
      <c r="K181" s="42">
        <f>SUM(Reitoria!K182,ESAG!K182,CEART!K182,FAED!K182,CEAD!K182,CEFID!K182,CERES!K182,CESFI!K182,CAV!K182,CCT!K182,CEO!K182,CEPLAN!K182,CEAVI!K182)</f>
        <v>110</v>
      </c>
      <c r="L181" s="28">
        <f>SUM((Reitoria!K182-Reitoria!L182),(ESAG!K182-ESAG!L182),(CEART!K182-CEART!L182),(FAED!K182-FAED!L182),(CEAD!K182-CEAD!L182),(CEFID!K182-CEFID!L182),(CERES!K182-CERES!L182),(CESFI!K182-CESFI!L182),(CAV!K182-CAV!L182),(CCT!K182-CCT!L182),(CEO!K182-CEO!L182),(CEPLAN!K182-CEPLAN!L182),(CEAVI!K182-CEAVI!L182))</f>
        <v>40</v>
      </c>
      <c r="M181" s="29">
        <f t="shared" si="6"/>
        <v>70</v>
      </c>
      <c r="N181" s="20">
        <f t="shared" si="7"/>
        <v>74.800000000000011</v>
      </c>
      <c r="O181" s="20">
        <f t="shared" si="8"/>
        <v>27.200000000000003</v>
      </c>
    </row>
    <row r="182" spans="1:15" ht="39.950000000000003" customHeight="1" x14ac:dyDescent="0.25">
      <c r="A182" s="129"/>
      <c r="B182" s="121"/>
      <c r="C182" s="47">
        <v>180</v>
      </c>
      <c r="D182" s="48" t="s">
        <v>380</v>
      </c>
      <c r="E182" s="47" t="s">
        <v>284</v>
      </c>
      <c r="F182" s="47" t="s">
        <v>478</v>
      </c>
      <c r="G182" s="49" t="s">
        <v>404</v>
      </c>
      <c r="H182" s="47" t="s">
        <v>25</v>
      </c>
      <c r="I182" s="50" t="s">
        <v>280</v>
      </c>
      <c r="J182" s="95">
        <v>0.68</v>
      </c>
      <c r="K182" s="42">
        <f>SUM(Reitoria!K183,ESAG!K183,CEART!K183,FAED!K183,CEAD!K183,CEFID!K183,CERES!K183,CESFI!K183,CAV!K183,CCT!K183,CEO!K183,CEPLAN!K183,CEAVI!K183)</f>
        <v>105</v>
      </c>
      <c r="L182" s="28">
        <f>SUM((Reitoria!K183-Reitoria!L183),(ESAG!K183-ESAG!L183),(CEART!K183-CEART!L183),(FAED!K183-FAED!L183),(CEAD!K183-CEAD!L183),(CEFID!K183-CEFID!L183),(CERES!K183-CERES!L183),(CESFI!K183-CESFI!L183),(CAV!K183-CAV!L183),(CCT!K183-CCT!L183),(CEO!K183-CEO!L183),(CEPLAN!K183-CEPLAN!L183),(CEAVI!K183-CEAVI!L183))</f>
        <v>40</v>
      </c>
      <c r="M182" s="29">
        <f t="shared" si="6"/>
        <v>65</v>
      </c>
      <c r="N182" s="20">
        <f t="shared" si="7"/>
        <v>71.400000000000006</v>
      </c>
      <c r="O182" s="20">
        <f t="shared" si="8"/>
        <v>27.200000000000003</v>
      </c>
    </row>
    <row r="183" spans="1:15" ht="39.950000000000003" customHeight="1" x14ac:dyDescent="0.25">
      <c r="A183" s="129"/>
      <c r="B183" s="121"/>
      <c r="C183" s="47">
        <v>181</v>
      </c>
      <c r="D183" s="48" t="s">
        <v>380</v>
      </c>
      <c r="E183" s="47" t="s">
        <v>285</v>
      </c>
      <c r="F183" s="47" t="s">
        <v>478</v>
      </c>
      <c r="G183" s="49" t="s">
        <v>405</v>
      </c>
      <c r="H183" s="47" t="s">
        <v>25</v>
      </c>
      <c r="I183" s="50" t="s">
        <v>280</v>
      </c>
      <c r="J183" s="95">
        <v>0.68</v>
      </c>
      <c r="K183" s="42">
        <f>SUM(Reitoria!K184,ESAG!K184,CEART!K184,FAED!K184,CEAD!K184,CEFID!K184,CERES!K184,CESFI!K184,CAV!K184,CCT!K184,CEO!K184,CEPLAN!K184,CEAVI!K184)</f>
        <v>105</v>
      </c>
      <c r="L183" s="28">
        <f>SUM((Reitoria!K184-Reitoria!L184),(ESAG!K184-ESAG!L184),(CEART!K184-CEART!L184),(FAED!K184-FAED!L184),(CEAD!K184-CEAD!L184),(CEFID!K184-CEFID!L184),(CERES!K184-CERES!L184),(CESFI!K184-CESFI!L184),(CAV!K184-CAV!L184),(CCT!K184-CCT!L184),(CEO!K184-CEO!L184),(CEPLAN!K184-CEPLAN!L184),(CEAVI!K184-CEAVI!L184))</f>
        <v>40</v>
      </c>
      <c r="M183" s="29">
        <f t="shared" si="6"/>
        <v>65</v>
      </c>
      <c r="N183" s="20">
        <f t="shared" si="7"/>
        <v>71.400000000000006</v>
      </c>
      <c r="O183" s="20">
        <f t="shared" si="8"/>
        <v>27.200000000000003</v>
      </c>
    </row>
    <row r="184" spans="1:15" ht="39.950000000000003" customHeight="1" x14ac:dyDescent="0.25">
      <c r="A184" s="129"/>
      <c r="B184" s="121"/>
      <c r="C184" s="47">
        <v>182</v>
      </c>
      <c r="D184" s="48" t="s">
        <v>318</v>
      </c>
      <c r="E184" s="61" t="s">
        <v>260</v>
      </c>
      <c r="F184" s="61" t="s">
        <v>551</v>
      </c>
      <c r="G184" s="49" t="s">
        <v>261</v>
      </c>
      <c r="H184" s="47" t="s">
        <v>32</v>
      </c>
      <c r="I184" s="50" t="s">
        <v>27</v>
      </c>
      <c r="J184" s="95">
        <v>2.13</v>
      </c>
      <c r="K184" s="42">
        <f>SUM(Reitoria!K185,ESAG!K185,CEART!K185,FAED!K185,CEAD!K185,CEFID!K185,CERES!K185,CESFI!K185,CAV!K185,CCT!K185,CEO!K185,CEPLAN!K185,CEAVI!K185)</f>
        <v>94</v>
      </c>
      <c r="L184" s="28">
        <f>SUM((Reitoria!K185-Reitoria!L185),(ESAG!K185-ESAG!L185),(CEART!K185-CEART!L185),(FAED!K185-FAED!L185),(CEAD!K185-CEAD!L185),(CEFID!K185-CEFID!L185),(CERES!K185-CERES!L185),(CESFI!K185-CESFI!L185),(CAV!K185-CAV!L185),(CCT!K185-CCT!L185),(CEO!K185-CEO!L185),(CEPLAN!K185-CEPLAN!L185),(CEAVI!K185-CEAVI!L185))</f>
        <v>14</v>
      </c>
      <c r="M184" s="29">
        <f t="shared" si="6"/>
        <v>80</v>
      </c>
      <c r="N184" s="20">
        <f t="shared" si="7"/>
        <v>200.22</v>
      </c>
      <c r="O184" s="20">
        <f t="shared" si="8"/>
        <v>29.82</v>
      </c>
    </row>
    <row r="185" spans="1:15" ht="39.950000000000003" customHeight="1" x14ac:dyDescent="0.25">
      <c r="A185" s="129"/>
      <c r="B185" s="121"/>
      <c r="C185" s="47">
        <v>183</v>
      </c>
      <c r="D185" s="48" t="s">
        <v>318</v>
      </c>
      <c r="E185" s="61" t="s">
        <v>262</v>
      </c>
      <c r="F185" s="61" t="s">
        <v>551</v>
      </c>
      <c r="G185" s="49" t="s">
        <v>263</v>
      </c>
      <c r="H185" s="47" t="s">
        <v>32</v>
      </c>
      <c r="I185" s="50" t="s">
        <v>27</v>
      </c>
      <c r="J185" s="95">
        <v>2.13</v>
      </c>
      <c r="K185" s="42">
        <f>SUM(Reitoria!K186,ESAG!K186,CEART!K186,FAED!K186,CEAD!K186,CEFID!K186,CERES!K186,CESFI!K186,CAV!K186,CCT!K186,CEO!K186,CEPLAN!K186,CEAVI!K186)</f>
        <v>29</v>
      </c>
      <c r="L185" s="28">
        <f>SUM((Reitoria!K186-Reitoria!L186),(ESAG!K186-ESAG!L186),(CEART!K186-CEART!L186),(FAED!K186-FAED!L186),(CEAD!K186-CEAD!L186),(CEFID!K186-CEFID!L186),(CERES!K186-CERES!L186),(CESFI!K186-CESFI!L186),(CAV!K186-CAV!L186),(CCT!K186-CCT!L186),(CEO!K186-CEO!L186),(CEPLAN!K186-CEPLAN!L186),(CEAVI!K186-CEAVI!L186))</f>
        <v>1</v>
      </c>
      <c r="M185" s="29">
        <f t="shared" si="6"/>
        <v>28</v>
      </c>
      <c r="N185" s="20">
        <f t="shared" si="7"/>
        <v>61.769999999999996</v>
      </c>
      <c r="O185" s="20">
        <f t="shared" si="8"/>
        <v>2.13</v>
      </c>
    </row>
    <row r="186" spans="1:15" ht="39.950000000000003" customHeight="1" x14ac:dyDescent="0.25">
      <c r="A186" s="129"/>
      <c r="B186" s="121"/>
      <c r="C186" s="47">
        <v>184</v>
      </c>
      <c r="D186" s="48" t="s">
        <v>380</v>
      </c>
      <c r="E186" s="47" t="s">
        <v>288</v>
      </c>
      <c r="F186" s="47" t="s">
        <v>445</v>
      </c>
      <c r="G186" s="49" t="s">
        <v>289</v>
      </c>
      <c r="H186" s="47" t="s">
        <v>25</v>
      </c>
      <c r="I186" s="50" t="s">
        <v>280</v>
      </c>
      <c r="J186" s="95">
        <v>3.18</v>
      </c>
      <c r="K186" s="42">
        <f>SUM(Reitoria!K187,ESAG!K187,CEART!K187,FAED!K187,CEAD!K187,CEFID!K187,CERES!K187,CESFI!K187,CAV!K187,CCT!K187,CEO!K187,CEPLAN!K187,CEAVI!K187)</f>
        <v>80</v>
      </c>
      <c r="L186" s="28">
        <f>SUM((Reitoria!K187-Reitoria!L187),(ESAG!K187-ESAG!L187),(CEART!K187-CEART!L187),(FAED!K187-FAED!L187),(CEAD!K187-CEAD!L187),(CEFID!K187-CEFID!L187),(CERES!K187-CERES!L187),(CESFI!K187-CESFI!L187),(CAV!K187-CAV!L187),(CCT!K187-CCT!L187),(CEO!K187-CEO!L187),(CEPLAN!K187-CEPLAN!L187),(CEAVI!K187-CEAVI!L187))</f>
        <v>10</v>
      </c>
      <c r="M186" s="29">
        <f t="shared" si="6"/>
        <v>70</v>
      </c>
      <c r="N186" s="20">
        <f t="shared" si="7"/>
        <v>254.4</v>
      </c>
      <c r="O186" s="20">
        <f t="shared" si="8"/>
        <v>31.8</v>
      </c>
    </row>
    <row r="187" spans="1:15" ht="39.950000000000003" customHeight="1" x14ac:dyDescent="0.25">
      <c r="A187" s="129"/>
      <c r="B187" s="121"/>
      <c r="C187" s="47">
        <v>185</v>
      </c>
      <c r="D187" s="48" t="s">
        <v>380</v>
      </c>
      <c r="E187" s="47" t="s">
        <v>286</v>
      </c>
      <c r="F187" s="47" t="s">
        <v>552</v>
      </c>
      <c r="G187" s="49" t="s">
        <v>287</v>
      </c>
      <c r="H187" s="47" t="s">
        <v>25</v>
      </c>
      <c r="I187" s="50" t="s">
        <v>280</v>
      </c>
      <c r="J187" s="95">
        <v>7.29</v>
      </c>
      <c r="K187" s="42">
        <f>SUM(Reitoria!K188,ESAG!K188,CEART!K188,FAED!K188,CEAD!K188,CEFID!K188,CERES!K188,CESFI!K188,CAV!K188,CCT!K188,CEO!K188,CEPLAN!K188,CEAVI!K188)</f>
        <v>90</v>
      </c>
      <c r="L187" s="28">
        <f>SUM((Reitoria!K188-Reitoria!L188),(ESAG!K188-ESAG!L188),(CEART!K188-CEART!L188),(FAED!K188-FAED!L188),(CEAD!K188-CEAD!L188),(CEFID!K188-CEFID!L188),(CERES!K188-CERES!L188),(CESFI!K188-CESFI!L188),(CAV!K188-CAV!L188),(CCT!K188-CCT!L188),(CEO!K188-CEO!L188),(CEPLAN!K188-CEPLAN!L188),(CEAVI!K188-CEAVI!L188))</f>
        <v>10</v>
      </c>
      <c r="M187" s="29">
        <f t="shared" si="6"/>
        <v>80</v>
      </c>
      <c r="N187" s="20">
        <f t="shared" si="7"/>
        <v>656.1</v>
      </c>
      <c r="O187" s="20">
        <f t="shared" si="8"/>
        <v>72.900000000000006</v>
      </c>
    </row>
    <row r="188" spans="1:15" ht="39.950000000000003" customHeight="1" x14ac:dyDescent="0.25">
      <c r="A188" s="129"/>
      <c r="B188" s="121"/>
      <c r="C188" s="47">
        <v>186</v>
      </c>
      <c r="D188" s="48" t="s">
        <v>380</v>
      </c>
      <c r="E188" s="47" t="s">
        <v>290</v>
      </c>
      <c r="F188" s="47" t="s">
        <v>445</v>
      </c>
      <c r="G188" s="49" t="s">
        <v>291</v>
      </c>
      <c r="H188" s="47" t="s">
        <v>25</v>
      </c>
      <c r="I188" s="50" t="s">
        <v>280</v>
      </c>
      <c r="J188" s="95">
        <v>1.54</v>
      </c>
      <c r="K188" s="42">
        <f>SUM(Reitoria!K189,ESAG!K189,CEART!K189,FAED!K189,CEAD!K189,CEFID!K189,CERES!K189,CESFI!K189,CAV!K189,CCT!K189,CEO!K189,CEPLAN!K189,CEAVI!K189)</f>
        <v>80</v>
      </c>
      <c r="L188" s="28">
        <f>SUM((Reitoria!K189-Reitoria!L189),(ESAG!K189-ESAG!L189),(CEART!K189-CEART!L189),(FAED!K189-FAED!L189),(CEAD!K189-CEAD!L189),(CEFID!K189-CEFID!L189),(CERES!K189-CERES!L189),(CESFI!K189-CESFI!L189),(CAV!K189-CAV!L189),(CCT!K189-CCT!L189),(CEO!K189-CEO!L189),(CEPLAN!K189-CEPLAN!L189),(CEAVI!K189-CEAVI!L189))</f>
        <v>10</v>
      </c>
      <c r="M188" s="29">
        <f t="shared" si="6"/>
        <v>70</v>
      </c>
      <c r="N188" s="20">
        <f t="shared" si="7"/>
        <v>123.2</v>
      </c>
      <c r="O188" s="20">
        <f t="shared" si="8"/>
        <v>15.4</v>
      </c>
    </row>
    <row r="189" spans="1:15" ht="39.950000000000003" customHeight="1" x14ac:dyDescent="0.25">
      <c r="A189" s="129"/>
      <c r="B189" s="121"/>
      <c r="C189" s="47">
        <v>187</v>
      </c>
      <c r="D189" s="48" t="s">
        <v>318</v>
      </c>
      <c r="E189" s="47" t="s">
        <v>272</v>
      </c>
      <c r="F189" s="47" t="s">
        <v>414</v>
      </c>
      <c r="G189" s="49" t="s">
        <v>273</v>
      </c>
      <c r="H189" s="47" t="s">
        <v>25</v>
      </c>
      <c r="I189" s="65" t="s">
        <v>27</v>
      </c>
      <c r="J189" s="95">
        <v>1.44</v>
      </c>
      <c r="K189" s="42">
        <f>SUM(Reitoria!K190,ESAG!K190,CEART!K190,FAED!K190,CEAD!K190,CEFID!K190,CERES!K190,CESFI!K190,CAV!K190,CCT!K190,CEO!K190,CEPLAN!K190,CEAVI!K190)</f>
        <v>183</v>
      </c>
      <c r="L189" s="28">
        <f>SUM((Reitoria!K190-Reitoria!L190),(ESAG!K190-ESAG!L190),(CEART!K190-CEART!L190),(FAED!K190-FAED!L190),(CEAD!K190-CEAD!L190),(CEFID!K190-CEFID!L190),(CERES!K190-CERES!L190),(CESFI!K190-CESFI!L190),(CAV!K190-CAV!L190),(CCT!K190-CCT!L190),(CEO!K190-CEO!L190),(CEPLAN!K190-CEPLAN!L190),(CEAVI!K190-CEAVI!L190))</f>
        <v>11</v>
      </c>
      <c r="M189" s="29">
        <f t="shared" si="6"/>
        <v>172</v>
      </c>
      <c r="N189" s="20">
        <f t="shared" si="7"/>
        <v>263.52</v>
      </c>
      <c r="O189" s="20">
        <f t="shared" si="8"/>
        <v>15.84</v>
      </c>
    </row>
    <row r="190" spans="1:15" ht="39.950000000000003" customHeight="1" x14ac:dyDescent="0.25">
      <c r="A190" s="129"/>
      <c r="B190" s="121"/>
      <c r="C190" s="47">
        <v>188</v>
      </c>
      <c r="D190" s="48" t="s">
        <v>318</v>
      </c>
      <c r="E190" s="47" t="s">
        <v>379</v>
      </c>
      <c r="F190" s="47" t="s">
        <v>545</v>
      </c>
      <c r="G190" s="67" t="s">
        <v>276</v>
      </c>
      <c r="H190" s="66" t="s">
        <v>25</v>
      </c>
      <c r="I190" s="86" t="s">
        <v>27</v>
      </c>
      <c r="J190" s="95">
        <v>0.62</v>
      </c>
      <c r="K190" s="42">
        <f>SUM(Reitoria!K191,ESAG!K191,CEART!K191,FAED!K191,CEAD!K191,CEFID!K191,CERES!K191,CESFI!K191,CAV!K191,CCT!K191,CEO!K191,CEPLAN!K191,CEAVI!K191)</f>
        <v>1930</v>
      </c>
      <c r="L190" s="28">
        <f>SUM((Reitoria!K191-Reitoria!L191),(ESAG!K191-ESAG!L191),(CEART!K191-CEART!L191),(FAED!K191-FAED!L191),(CEAD!K191-CEAD!L191),(CEFID!K191-CEFID!L191),(CERES!K191-CERES!L191),(CESFI!K191-CESFI!L191),(CAV!K191-CAV!L191),(CCT!K191-CCT!L191),(CEO!K191-CEO!L191),(CEPLAN!K191-CEPLAN!L191),(CEAVI!K191-CEAVI!L191))</f>
        <v>720</v>
      </c>
      <c r="M190" s="29">
        <f t="shared" si="6"/>
        <v>1210</v>
      </c>
      <c r="N190" s="20">
        <f t="shared" si="7"/>
        <v>1196.5999999999999</v>
      </c>
      <c r="O190" s="20">
        <f t="shared" si="8"/>
        <v>446.4</v>
      </c>
    </row>
    <row r="191" spans="1:15" ht="39.950000000000003" customHeight="1" x14ac:dyDescent="0.25">
      <c r="A191" s="129"/>
      <c r="B191" s="122"/>
      <c r="C191" s="47">
        <v>189</v>
      </c>
      <c r="D191" s="48" t="s">
        <v>318</v>
      </c>
      <c r="E191" s="47" t="s">
        <v>274</v>
      </c>
      <c r="F191" s="47" t="s">
        <v>510</v>
      </c>
      <c r="G191" s="49" t="s">
        <v>275</v>
      </c>
      <c r="H191" s="47" t="s">
        <v>28</v>
      </c>
      <c r="I191" s="65" t="s">
        <v>27</v>
      </c>
      <c r="J191" s="95">
        <v>4.8</v>
      </c>
      <c r="K191" s="42">
        <f>SUM(Reitoria!K192,ESAG!K192,CEART!K192,FAED!K192,CEAD!K192,CEFID!K192,CERES!K192,CESFI!K192,CAV!K192,CCT!K192,CEO!K192,CEPLAN!K192,CEAVI!K192)</f>
        <v>150</v>
      </c>
      <c r="L191" s="28">
        <f>SUM((Reitoria!K192-Reitoria!L192),(ESAG!K192-ESAG!L192),(CEART!K192-CEART!L192),(FAED!K192-FAED!L192),(CEAD!K192-CEAD!L192),(CEFID!K192-CEFID!L192),(CERES!K192-CERES!L192),(CESFI!K192-CESFI!L192),(CAV!K192-CAV!L192),(CCT!K192-CCT!L192),(CEO!K192-CEO!L192),(CEPLAN!K192-CEPLAN!L192),(CEAVI!K192-CEAVI!L192))</f>
        <v>27</v>
      </c>
      <c r="M191" s="29">
        <f t="shared" si="6"/>
        <v>123</v>
      </c>
      <c r="N191" s="20">
        <f t="shared" si="7"/>
        <v>720</v>
      </c>
      <c r="O191" s="20">
        <f t="shared" si="8"/>
        <v>129.6</v>
      </c>
    </row>
    <row r="192" spans="1:15" ht="39.950000000000003" customHeight="1" x14ac:dyDescent="0.25">
      <c r="A192" s="109">
        <v>20</v>
      </c>
      <c r="B192" s="112" t="s">
        <v>410</v>
      </c>
      <c r="C192" s="51">
        <v>190</v>
      </c>
      <c r="D192" s="52" t="s">
        <v>317</v>
      </c>
      <c r="E192" s="87" t="s">
        <v>553</v>
      </c>
      <c r="F192" s="51" t="s">
        <v>554</v>
      </c>
      <c r="G192" s="53" t="s">
        <v>555</v>
      </c>
      <c r="H192" s="51" t="s">
        <v>25</v>
      </c>
      <c r="I192" s="80" t="s">
        <v>27</v>
      </c>
      <c r="J192" s="96">
        <v>218.59</v>
      </c>
      <c r="K192" s="42">
        <f>SUM(Reitoria!K193,ESAG!K193,CEART!K193,FAED!K193,CEAD!K193,CEFID!K193,CERES!K193,CESFI!K193,CAV!K193,CCT!K193,CEO!K193,CEPLAN!K193,CEAVI!K193)</f>
        <v>10</v>
      </c>
      <c r="L192" s="28">
        <f>SUM((Reitoria!K193-Reitoria!L193),(ESAG!K193-ESAG!L193),(CEART!K193-CEART!L193),(FAED!K193-FAED!L193),(CEAD!K193-CEAD!L193),(CEFID!K193-CEFID!L193),(CERES!K193-CERES!L193),(CESFI!K193-CESFI!L193),(CAV!K193-CAV!L193),(CCT!K193-CCT!L193),(CEO!K193-CEO!L193),(CEPLAN!K193-CEPLAN!L193),(CEAVI!K193-CEAVI!L193))</f>
        <v>5</v>
      </c>
      <c r="M192" s="29">
        <f t="shared" si="6"/>
        <v>5</v>
      </c>
      <c r="N192" s="20">
        <f t="shared" si="7"/>
        <v>2185.9</v>
      </c>
      <c r="O192" s="20">
        <f t="shared" si="8"/>
        <v>1092.95</v>
      </c>
    </row>
    <row r="193" spans="1:15" ht="39.950000000000003" customHeight="1" x14ac:dyDescent="0.25">
      <c r="A193" s="110"/>
      <c r="B193" s="113"/>
      <c r="C193" s="51">
        <v>191</v>
      </c>
      <c r="D193" s="52" t="s">
        <v>317</v>
      </c>
      <c r="E193" s="87" t="s">
        <v>294</v>
      </c>
      <c r="F193" s="51" t="s">
        <v>554</v>
      </c>
      <c r="G193" s="53" t="s">
        <v>556</v>
      </c>
      <c r="H193" s="51" t="s">
        <v>25</v>
      </c>
      <c r="I193" s="80" t="s">
        <v>27</v>
      </c>
      <c r="J193" s="96">
        <v>113.42</v>
      </c>
      <c r="K193" s="42">
        <f>SUM(Reitoria!K194,ESAG!K194,CEART!K194,FAED!K194,CEAD!K194,CEFID!K194,CERES!K194,CESFI!K194,CAV!K194,CCT!K194,CEO!K194,CEPLAN!K194,CEAVI!K194)</f>
        <v>1</v>
      </c>
      <c r="L193" s="28">
        <f>SUM((Reitoria!K194-Reitoria!L194),(ESAG!K194-ESAG!L194),(CEART!K194-CEART!L194),(FAED!K194-FAED!L194),(CEAD!K194-CEAD!L194),(CEFID!K194-CEFID!L194),(CERES!K194-CERES!L194),(CESFI!K194-CESFI!L194),(CAV!K194-CAV!L194),(CCT!K194-CCT!L194),(CEO!K194-CEO!L194),(CEPLAN!K194-CEPLAN!L194),(CEAVI!K194-CEAVI!L194))</f>
        <v>1</v>
      </c>
      <c r="M193" s="29">
        <f t="shared" si="6"/>
        <v>0</v>
      </c>
      <c r="N193" s="20">
        <f t="shared" si="7"/>
        <v>113.42</v>
      </c>
      <c r="O193" s="20">
        <f t="shared" si="8"/>
        <v>113.42</v>
      </c>
    </row>
    <row r="194" spans="1:15" ht="39.950000000000003" customHeight="1" x14ac:dyDescent="0.25">
      <c r="A194" s="110"/>
      <c r="B194" s="113"/>
      <c r="C194" s="51">
        <v>192</v>
      </c>
      <c r="D194" s="52" t="s">
        <v>317</v>
      </c>
      <c r="E194" s="51" t="s">
        <v>296</v>
      </c>
      <c r="F194" s="51" t="s">
        <v>557</v>
      </c>
      <c r="G194" s="53" t="s">
        <v>297</v>
      </c>
      <c r="H194" s="51" t="s">
        <v>25</v>
      </c>
      <c r="I194" s="80" t="s">
        <v>27</v>
      </c>
      <c r="J194" s="96">
        <v>37.700000000000003</v>
      </c>
      <c r="K194" s="42">
        <f>SUM(Reitoria!K195,ESAG!K195,CEART!K195,FAED!K195,CEAD!K195,CEFID!K195,CERES!K195,CESFI!K195,CAV!K195,CCT!K195,CEO!K195,CEPLAN!K195,CEAVI!K195)</f>
        <v>79</v>
      </c>
      <c r="L194" s="28">
        <f>SUM((Reitoria!K195-Reitoria!L195),(ESAG!K195-ESAG!L195),(CEART!K195-CEART!L195),(FAED!K195-FAED!L195),(CEAD!K195-CEAD!L195),(CEFID!K195-CEFID!L195),(CERES!K195-CERES!L195),(CESFI!K195-CESFI!L195),(CAV!K195-CAV!L195),(CCT!K195-CCT!L195),(CEO!K195-CEO!L195),(CEPLAN!K195-CEPLAN!L195),(CEAVI!K195-CEAVI!L195))</f>
        <v>24</v>
      </c>
      <c r="M194" s="29">
        <f t="shared" si="6"/>
        <v>55</v>
      </c>
      <c r="N194" s="20">
        <f t="shared" si="7"/>
        <v>2978.3</v>
      </c>
      <c r="O194" s="20">
        <f t="shared" si="8"/>
        <v>904.80000000000007</v>
      </c>
    </row>
    <row r="195" spans="1:15" ht="39.950000000000003" customHeight="1" x14ac:dyDescent="0.25">
      <c r="A195" s="110"/>
      <c r="B195" s="113"/>
      <c r="C195" s="51">
        <v>193</v>
      </c>
      <c r="D195" s="52" t="s">
        <v>317</v>
      </c>
      <c r="E195" s="51" t="s">
        <v>294</v>
      </c>
      <c r="F195" s="51" t="s">
        <v>557</v>
      </c>
      <c r="G195" s="53" t="s">
        <v>295</v>
      </c>
      <c r="H195" s="51" t="s">
        <v>25</v>
      </c>
      <c r="I195" s="80" t="s">
        <v>27</v>
      </c>
      <c r="J195" s="96">
        <v>51.03</v>
      </c>
      <c r="K195" s="42">
        <f>SUM(Reitoria!K196,ESAG!K196,CEART!K196,FAED!K196,CEAD!K196,CEFID!K196,CERES!K196,CESFI!K196,CAV!K196,CCT!K196,CEO!K196,CEPLAN!K196,CEAVI!K196)</f>
        <v>92</v>
      </c>
      <c r="L195" s="28">
        <f>SUM((Reitoria!K196-Reitoria!L196),(ESAG!K196-ESAG!L196),(CEART!K196-CEART!L196),(FAED!K196-FAED!L196),(CEAD!K196-CEAD!L196),(CEFID!K196-CEFID!L196),(CERES!K196-CERES!L196),(CESFI!K196-CESFI!L196),(CAV!K196-CAV!L196),(CCT!K196-CCT!L196),(CEO!K196-CEO!L196),(CEPLAN!K196-CEPLAN!L196),(CEAVI!K196-CEAVI!L196))</f>
        <v>28</v>
      </c>
      <c r="M195" s="29">
        <f t="shared" si="6"/>
        <v>64</v>
      </c>
      <c r="N195" s="20">
        <f t="shared" si="7"/>
        <v>4694.76</v>
      </c>
      <c r="O195" s="20">
        <f t="shared" si="8"/>
        <v>1428.8400000000001</v>
      </c>
    </row>
    <row r="196" spans="1:15" ht="39.950000000000003" customHeight="1" x14ac:dyDescent="0.25">
      <c r="A196" s="111"/>
      <c r="B196" s="114"/>
      <c r="C196" s="51">
        <v>194</v>
      </c>
      <c r="D196" s="52" t="s">
        <v>317</v>
      </c>
      <c r="E196" s="51" t="s">
        <v>298</v>
      </c>
      <c r="F196" s="51" t="s">
        <v>554</v>
      </c>
      <c r="G196" s="53" t="s">
        <v>558</v>
      </c>
      <c r="H196" s="51" t="s">
        <v>25</v>
      </c>
      <c r="I196" s="54" t="s">
        <v>27</v>
      </c>
      <c r="J196" s="96">
        <v>40.98</v>
      </c>
      <c r="K196" s="42">
        <f>SUM(Reitoria!K197,ESAG!K197,CEART!K197,FAED!K197,CEAD!K197,CEFID!K197,CERES!K197,CESFI!K197,CAV!K197,CCT!K197,CEO!K197,CEPLAN!K197,CEAVI!K197)</f>
        <v>69</v>
      </c>
      <c r="L196" s="28">
        <f>SUM((Reitoria!K197-Reitoria!L197),(ESAG!K197-ESAG!L197),(CEART!K197-CEART!L197),(FAED!K197-FAED!L197),(CEAD!K197-CEAD!L197),(CEFID!K197-CEFID!L197),(CERES!K197-CERES!L197),(CESFI!K197-CESFI!L197),(CAV!K197-CAV!L197),(CCT!K197-CCT!L197),(CEO!K197-CEO!L197),(CEPLAN!K197-CEPLAN!L197),(CEAVI!K197-CEAVI!L197))</f>
        <v>14</v>
      </c>
      <c r="M196" s="29">
        <f t="shared" ref="M196:M209" si="9">K196-L196</f>
        <v>55</v>
      </c>
      <c r="N196" s="20">
        <f t="shared" ref="N196:N209" si="10">J196*K196</f>
        <v>2827.62</v>
      </c>
      <c r="O196" s="20">
        <f t="shared" ref="O196:O209" si="11">J196*L196</f>
        <v>573.71999999999991</v>
      </c>
    </row>
    <row r="197" spans="1:15" ht="39.950000000000003" customHeight="1" x14ac:dyDescent="0.25">
      <c r="A197" s="117">
        <v>21</v>
      </c>
      <c r="B197" s="120" t="s">
        <v>559</v>
      </c>
      <c r="C197" s="47">
        <v>195</v>
      </c>
      <c r="D197" s="48" t="s">
        <v>316</v>
      </c>
      <c r="E197" s="47" t="s">
        <v>164</v>
      </c>
      <c r="F197" s="47" t="s">
        <v>560</v>
      </c>
      <c r="G197" s="49" t="s">
        <v>165</v>
      </c>
      <c r="H197" s="47" t="s">
        <v>28</v>
      </c>
      <c r="I197" s="65" t="s">
        <v>27</v>
      </c>
      <c r="J197" s="95">
        <v>48.5</v>
      </c>
      <c r="K197" s="42">
        <f>SUM(Reitoria!K198,ESAG!K198,CEART!K198,FAED!K198,CEAD!K198,CEFID!K198,CERES!K198,CESFI!K198,CAV!K198,CCT!K198,CEO!K198,CEPLAN!K198,CEAVI!K198)</f>
        <v>10</v>
      </c>
      <c r="L197" s="28">
        <f>SUM((Reitoria!K198-Reitoria!L198),(ESAG!K198-ESAG!L198),(CEART!K198-CEART!L198),(FAED!K198-FAED!L198),(CEAD!K198-CEAD!L198),(CEFID!K198-CEFID!L198),(CERES!K198-CERES!L198),(CESFI!K198-CESFI!L198),(CAV!K198-CAV!L198),(CCT!K198-CCT!L198),(CEO!K198-CEO!L198),(CEPLAN!K198-CEPLAN!L198),(CEAVI!K198-CEAVI!L198))</f>
        <v>5</v>
      </c>
      <c r="M197" s="29">
        <f t="shared" si="9"/>
        <v>5</v>
      </c>
      <c r="N197" s="20">
        <f t="shared" si="10"/>
        <v>485</v>
      </c>
      <c r="O197" s="20">
        <f t="shared" si="11"/>
        <v>242.5</v>
      </c>
    </row>
    <row r="198" spans="1:15" ht="39.950000000000003" customHeight="1" x14ac:dyDescent="0.25">
      <c r="A198" s="118"/>
      <c r="B198" s="121"/>
      <c r="C198" s="47">
        <v>196</v>
      </c>
      <c r="D198" s="48" t="s">
        <v>316</v>
      </c>
      <c r="E198" s="47" t="s">
        <v>166</v>
      </c>
      <c r="F198" s="47" t="s">
        <v>560</v>
      </c>
      <c r="G198" s="49" t="s">
        <v>167</v>
      </c>
      <c r="H198" s="47" t="s">
        <v>28</v>
      </c>
      <c r="I198" s="65" t="s">
        <v>27</v>
      </c>
      <c r="J198" s="95">
        <v>42.2</v>
      </c>
      <c r="K198" s="42">
        <f>SUM(Reitoria!K199,ESAG!K199,CEART!K199,FAED!K199,CEAD!K199,CEFID!K199,CERES!K199,CESFI!K199,CAV!K199,CCT!K199,CEO!K199,CEPLAN!K199,CEAVI!K199)</f>
        <v>10</v>
      </c>
      <c r="L198" s="28">
        <f>SUM((Reitoria!K199-Reitoria!L199),(ESAG!K199-ESAG!L199),(CEART!K199-CEART!L199),(FAED!K199-FAED!L199),(CEAD!K199-CEAD!L199),(CEFID!K199-CEFID!L199),(CERES!K199-CERES!L199),(CESFI!K199-CESFI!L199),(CAV!K199-CAV!L199),(CCT!K199-CCT!L199),(CEO!K199-CEO!L199),(CEPLAN!K199-CEPLAN!L199),(CEAVI!K199-CEAVI!L199))</f>
        <v>0</v>
      </c>
      <c r="M198" s="29">
        <f t="shared" si="9"/>
        <v>10</v>
      </c>
      <c r="N198" s="20">
        <f t="shared" si="10"/>
        <v>422</v>
      </c>
      <c r="O198" s="20">
        <f t="shared" si="11"/>
        <v>0</v>
      </c>
    </row>
    <row r="199" spans="1:15" ht="39.950000000000003" customHeight="1" x14ac:dyDescent="0.25">
      <c r="A199" s="118"/>
      <c r="B199" s="121"/>
      <c r="C199" s="47">
        <v>197</v>
      </c>
      <c r="D199" s="48" t="s">
        <v>316</v>
      </c>
      <c r="E199" s="47" t="s">
        <v>168</v>
      </c>
      <c r="F199" s="47" t="s">
        <v>560</v>
      </c>
      <c r="G199" s="49" t="s">
        <v>561</v>
      </c>
      <c r="H199" s="47" t="s">
        <v>28</v>
      </c>
      <c r="I199" s="65" t="s">
        <v>27</v>
      </c>
      <c r="J199" s="95">
        <v>15.4</v>
      </c>
      <c r="K199" s="42">
        <f>SUM(Reitoria!K200,ESAG!K200,CEART!K200,FAED!K200,CEAD!K200,CEFID!K200,CERES!K200,CESFI!K200,CAV!K200,CCT!K200,CEO!K200,CEPLAN!K200,CEAVI!K200)</f>
        <v>5</v>
      </c>
      <c r="L199" s="28">
        <f>SUM((Reitoria!K200-Reitoria!L200),(ESAG!K200-ESAG!L200),(CEART!K200-CEART!L200),(FAED!K200-FAED!L200),(CEAD!K200-CEAD!L200),(CEFID!K200-CEFID!L200),(CERES!K200-CERES!L200),(CESFI!K200-CESFI!L200),(CAV!K200-CAV!L200),(CCT!K200-CCT!L200),(CEO!K200-CEO!L200),(CEPLAN!K200-CEPLAN!L200),(CEAVI!K200-CEAVI!L200))</f>
        <v>5</v>
      </c>
      <c r="M199" s="29">
        <f t="shared" si="9"/>
        <v>0</v>
      </c>
      <c r="N199" s="20">
        <f t="shared" si="10"/>
        <v>77</v>
      </c>
      <c r="O199" s="20">
        <f t="shared" si="11"/>
        <v>77</v>
      </c>
    </row>
    <row r="200" spans="1:15" ht="39.950000000000003" customHeight="1" x14ac:dyDescent="0.25">
      <c r="A200" s="118"/>
      <c r="B200" s="121"/>
      <c r="C200" s="47">
        <v>198</v>
      </c>
      <c r="D200" s="48" t="s">
        <v>316</v>
      </c>
      <c r="E200" s="47" t="s">
        <v>169</v>
      </c>
      <c r="F200" s="47" t="s">
        <v>560</v>
      </c>
      <c r="G200" s="49" t="s">
        <v>562</v>
      </c>
      <c r="H200" s="47" t="s">
        <v>28</v>
      </c>
      <c r="I200" s="65" t="s">
        <v>27</v>
      </c>
      <c r="J200" s="95">
        <v>15.2</v>
      </c>
      <c r="K200" s="42">
        <f>SUM(Reitoria!K201,ESAG!K201,CEART!K201,FAED!K201,CEAD!K201,CEFID!K201,CERES!K201,CESFI!K201,CAV!K201,CCT!K201,CEO!K201,CEPLAN!K201,CEAVI!K201)</f>
        <v>5</v>
      </c>
      <c r="L200" s="28">
        <f>SUM((Reitoria!K201-Reitoria!L201),(ESAG!K201-ESAG!L201),(CEART!K201-CEART!L201),(FAED!K201-FAED!L201),(CEAD!K201-CEAD!L201),(CEFID!K201-CEFID!L201),(CERES!K201-CERES!L201),(CESFI!K201-CESFI!L201),(CAV!K201-CAV!L201),(CCT!K201-CCT!L201),(CEO!K201-CEO!L201),(CEPLAN!K201-CEPLAN!L201),(CEAVI!K201-CEAVI!L201))</f>
        <v>5</v>
      </c>
      <c r="M200" s="29">
        <f t="shared" si="9"/>
        <v>0</v>
      </c>
      <c r="N200" s="20">
        <f t="shared" si="10"/>
        <v>76</v>
      </c>
      <c r="O200" s="20">
        <f t="shared" si="11"/>
        <v>76</v>
      </c>
    </row>
    <row r="201" spans="1:15" ht="39.950000000000003" customHeight="1" x14ac:dyDescent="0.25">
      <c r="A201" s="118"/>
      <c r="B201" s="121"/>
      <c r="C201" s="47">
        <v>199</v>
      </c>
      <c r="D201" s="48" t="s">
        <v>316</v>
      </c>
      <c r="E201" s="47" t="s">
        <v>170</v>
      </c>
      <c r="F201" s="47" t="s">
        <v>560</v>
      </c>
      <c r="G201" s="49" t="s">
        <v>563</v>
      </c>
      <c r="H201" s="47" t="s">
        <v>28</v>
      </c>
      <c r="I201" s="65" t="s">
        <v>27</v>
      </c>
      <c r="J201" s="95">
        <v>14</v>
      </c>
      <c r="K201" s="42">
        <f>SUM(Reitoria!K202,ESAG!K202,CEART!K202,FAED!K202,CEAD!K202,CEFID!K202,CERES!K202,CESFI!K202,CAV!K202,CCT!K202,CEO!K202,CEPLAN!K202,CEAVI!K202)</f>
        <v>5</v>
      </c>
      <c r="L201" s="28">
        <f>SUM((Reitoria!K202-Reitoria!L202),(ESAG!K202-ESAG!L202),(CEART!K202-CEART!L202),(FAED!K202-FAED!L202),(CEAD!K202-CEAD!L202),(CEFID!K202-CEFID!L202),(CERES!K202-CERES!L202),(CESFI!K202-CESFI!L202),(CAV!K202-CAV!L202),(CCT!K202-CCT!L202),(CEO!K202-CEO!L202),(CEPLAN!K202-CEPLAN!L202),(CEAVI!K202-CEAVI!L202))</f>
        <v>5</v>
      </c>
      <c r="M201" s="29">
        <f t="shared" si="9"/>
        <v>0</v>
      </c>
      <c r="N201" s="20">
        <f t="shared" si="10"/>
        <v>70</v>
      </c>
      <c r="O201" s="20">
        <f t="shared" si="11"/>
        <v>70</v>
      </c>
    </row>
    <row r="202" spans="1:15" ht="39.950000000000003" customHeight="1" x14ac:dyDescent="0.25">
      <c r="A202" s="118"/>
      <c r="B202" s="121"/>
      <c r="C202" s="47">
        <v>200</v>
      </c>
      <c r="D202" s="48" t="s">
        <v>316</v>
      </c>
      <c r="E202" s="47" t="s">
        <v>342</v>
      </c>
      <c r="F202" s="47" t="s">
        <v>560</v>
      </c>
      <c r="G202" s="49" t="s">
        <v>343</v>
      </c>
      <c r="H202" s="47" t="s">
        <v>28</v>
      </c>
      <c r="I202" s="65" t="s">
        <v>27</v>
      </c>
      <c r="J202" s="95">
        <v>54.6</v>
      </c>
      <c r="K202" s="42">
        <f>SUM(Reitoria!K203,ESAG!K203,CEART!K203,FAED!K203,CEAD!K203,CEFID!K203,CERES!K203,CESFI!K203,CAV!K203,CCT!K203,CEO!K203,CEPLAN!K203,CEAVI!K203)</f>
        <v>5</v>
      </c>
      <c r="L202" s="28">
        <f>SUM((Reitoria!K203-Reitoria!L203),(ESAG!K203-ESAG!L203),(CEART!K203-CEART!L203),(FAED!K203-FAED!L203),(CEAD!K203-CEAD!L203),(CEFID!K203-CEFID!L203),(CERES!K203-CERES!L203),(CESFI!K203-CESFI!L203),(CAV!K203-CAV!L203),(CCT!K203-CCT!L203),(CEO!K203-CEO!L203),(CEPLAN!K203-CEPLAN!L203),(CEAVI!K203-CEAVI!L203))</f>
        <v>0</v>
      </c>
      <c r="M202" s="29">
        <f t="shared" si="9"/>
        <v>5</v>
      </c>
      <c r="N202" s="20">
        <f t="shared" si="10"/>
        <v>273</v>
      </c>
      <c r="O202" s="20">
        <f t="shared" si="11"/>
        <v>0</v>
      </c>
    </row>
    <row r="203" spans="1:15" ht="39.950000000000003" customHeight="1" x14ac:dyDescent="0.25">
      <c r="A203" s="118"/>
      <c r="B203" s="121"/>
      <c r="C203" s="47">
        <v>201</v>
      </c>
      <c r="D203" s="48" t="s">
        <v>316</v>
      </c>
      <c r="E203" s="47" t="s">
        <v>344</v>
      </c>
      <c r="F203" s="47" t="s">
        <v>560</v>
      </c>
      <c r="G203" s="49" t="s">
        <v>564</v>
      </c>
      <c r="H203" s="47" t="s">
        <v>28</v>
      </c>
      <c r="I203" s="65" t="s">
        <v>27</v>
      </c>
      <c r="J203" s="95">
        <v>51.8</v>
      </c>
      <c r="K203" s="42">
        <f>SUM(Reitoria!K204,ESAG!K204,CEART!K204,FAED!K204,CEAD!K204,CEFID!K204,CERES!K204,CESFI!K204,CAV!K204,CCT!K204,CEO!K204,CEPLAN!K204,CEAVI!K204)</f>
        <v>5</v>
      </c>
      <c r="L203" s="28">
        <f>SUM((Reitoria!K204-Reitoria!L204),(ESAG!K204-ESAG!L204),(CEART!K204-CEART!L204),(FAED!K204-FAED!L204),(CEAD!K204-CEAD!L204),(CEFID!K204-CEFID!L204),(CERES!K204-CERES!L204),(CESFI!K204-CESFI!L204),(CAV!K204-CAV!L204),(CCT!K204-CCT!L204),(CEO!K204-CEO!L204),(CEPLAN!K204-CEPLAN!L204),(CEAVI!K204-CEAVI!L204))</f>
        <v>0</v>
      </c>
      <c r="M203" s="29">
        <f t="shared" si="9"/>
        <v>5</v>
      </c>
      <c r="N203" s="20">
        <f t="shared" si="10"/>
        <v>259</v>
      </c>
      <c r="O203" s="20">
        <f t="shared" si="11"/>
        <v>0</v>
      </c>
    </row>
    <row r="204" spans="1:15" ht="39.950000000000003" customHeight="1" x14ac:dyDescent="0.25">
      <c r="A204" s="118"/>
      <c r="B204" s="121"/>
      <c r="C204" s="47">
        <v>202</v>
      </c>
      <c r="D204" s="48" t="s">
        <v>316</v>
      </c>
      <c r="E204" s="47" t="s">
        <v>345</v>
      </c>
      <c r="F204" s="47" t="s">
        <v>560</v>
      </c>
      <c r="G204" s="49" t="s">
        <v>565</v>
      </c>
      <c r="H204" s="47" t="s">
        <v>28</v>
      </c>
      <c r="I204" s="65" t="s">
        <v>27</v>
      </c>
      <c r="J204" s="95">
        <v>51.8</v>
      </c>
      <c r="K204" s="42">
        <f>SUM(Reitoria!K205,ESAG!K205,CEART!K205,FAED!K205,CEAD!K205,CEFID!K205,CERES!K205,CESFI!K205,CAV!K205,CCT!K205,CEO!K205,CEPLAN!K205,CEAVI!K205)</f>
        <v>5</v>
      </c>
      <c r="L204" s="28">
        <f>SUM((Reitoria!K205-Reitoria!L205),(ESAG!K205-ESAG!L205),(CEART!K205-CEART!L205),(FAED!K205-FAED!L205),(CEAD!K205-CEAD!L205),(CEFID!K205-CEFID!L205),(CERES!K205-CERES!L205),(CESFI!K205-CESFI!L205),(CAV!K205-CAV!L205),(CCT!K205-CCT!L205),(CEO!K205-CEO!L205),(CEPLAN!K205-CEPLAN!L205),(CEAVI!K205-CEAVI!L205))</f>
        <v>0</v>
      </c>
      <c r="M204" s="29">
        <f t="shared" si="9"/>
        <v>5</v>
      </c>
      <c r="N204" s="20">
        <f t="shared" si="10"/>
        <v>259</v>
      </c>
      <c r="O204" s="20">
        <f t="shared" si="11"/>
        <v>0</v>
      </c>
    </row>
    <row r="205" spans="1:15" ht="39.950000000000003" customHeight="1" x14ac:dyDescent="0.25">
      <c r="A205" s="118"/>
      <c r="B205" s="121"/>
      <c r="C205" s="47">
        <v>203</v>
      </c>
      <c r="D205" s="48" t="s">
        <v>316</v>
      </c>
      <c r="E205" s="47" t="s">
        <v>566</v>
      </c>
      <c r="F205" s="47" t="s">
        <v>560</v>
      </c>
      <c r="G205" s="49" t="s">
        <v>567</v>
      </c>
      <c r="H205" s="47" t="s">
        <v>28</v>
      </c>
      <c r="I205" s="65" t="s">
        <v>27</v>
      </c>
      <c r="J205" s="95">
        <v>9.1999999999999993</v>
      </c>
      <c r="K205" s="42">
        <f>SUM(Reitoria!K206,ESAG!K206,CEART!K206,FAED!K206,CEAD!K206,CEFID!K206,CERES!K206,CESFI!K206,CAV!K206,CCT!K206,CEO!K206,CEPLAN!K206,CEAVI!K206)</f>
        <v>50</v>
      </c>
      <c r="L205" s="28">
        <f>SUM((Reitoria!K206-Reitoria!L206),(ESAG!K206-ESAG!L206),(CEART!K206-CEART!L206),(FAED!K206-FAED!L206),(CEAD!K206-CEAD!L206),(CEFID!K206-CEFID!L206),(CERES!K206-CERES!L206),(CESFI!K206-CESFI!L206),(CAV!K206-CAV!L206),(CCT!K206-CCT!L206),(CEO!K206-CEO!L206),(CEPLAN!K206-CEPLAN!L206),(CEAVI!K206-CEAVI!L206))</f>
        <v>10</v>
      </c>
      <c r="M205" s="29">
        <f t="shared" si="9"/>
        <v>40</v>
      </c>
      <c r="N205" s="20">
        <f t="shared" si="10"/>
        <v>459.99999999999994</v>
      </c>
      <c r="O205" s="20">
        <f t="shared" si="11"/>
        <v>92</v>
      </c>
    </row>
    <row r="206" spans="1:15" ht="39.950000000000003" customHeight="1" x14ac:dyDescent="0.25">
      <c r="A206" s="118"/>
      <c r="B206" s="121"/>
      <c r="C206" s="47">
        <v>204</v>
      </c>
      <c r="D206" s="48" t="s">
        <v>316</v>
      </c>
      <c r="E206" s="47" t="s">
        <v>171</v>
      </c>
      <c r="F206" s="47" t="s">
        <v>568</v>
      </c>
      <c r="G206" s="49" t="s">
        <v>569</v>
      </c>
      <c r="H206" s="47" t="s">
        <v>28</v>
      </c>
      <c r="I206" s="65" t="s">
        <v>27</v>
      </c>
      <c r="J206" s="95">
        <v>4.4000000000000004</v>
      </c>
      <c r="K206" s="42">
        <f>SUM(Reitoria!K207,ESAG!K207,CEART!K207,FAED!K207,CEAD!K207,CEFID!K207,CERES!K207,CESFI!K207,CAV!K207,CCT!K207,CEO!K207,CEPLAN!K207,CEAVI!K207)</f>
        <v>10</v>
      </c>
      <c r="L206" s="28">
        <f>SUM((Reitoria!K207-Reitoria!L207),(ESAG!K207-ESAG!L207),(CEART!K207-CEART!L207),(FAED!K207-FAED!L207),(CEAD!K207-CEAD!L207),(CEFID!K207-CEFID!L207),(CERES!K207-CERES!L207),(CESFI!K207-CESFI!L207),(CAV!K207-CAV!L207),(CCT!K207-CCT!L207),(CEO!K207-CEO!L207),(CEPLAN!K207-CEPLAN!L207),(CEAVI!K207-CEAVI!L207))</f>
        <v>10</v>
      </c>
      <c r="M206" s="29">
        <f t="shared" si="9"/>
        <v>0</v>
      </c>
      <c r="N206" s="20">
        <f t="shared" si="10"/>
        <v>44</v>
      </c>
      <c r="O206" s="20">
        <f t="shared" si="11"/>
        <v>44</v>
      </c>
    </row>
    <row r="207" spans="1:15" ht="39.950000000000003" customHeight="1" x14ac:dyDescent="0.25">
      <c r="A207" s="118"/>
      <c r="B207" s="121"/>
      <c r="C207" s="47">
        <v>205</v>
      </c>
      <c r="D207" s="48" t="s">
        <v>316</v>
      </c>
      <c r="E207" s="47" t="s">
        <v>172</v>
      </c>
      <c r="F207" s="47" t="s">
        <v>560</v>
      </c>
      <c r="G207" s="49" t="s">
        <v>570</v>
      </c>
      <c r="H207" s="47" t="s">
        <v>37</v>
      </c>
      <c r="I207" s="65" t="s">
        <v>27</v>
      </c>
      <c r="J207" s="95">
        <v>3.2</v>
      </c>
      <c r="K207" s="42">
        <f>SUM(Reitoria!K208,ESAG!K208,CEART!K208,FAED!K208,CEAD!K208,CEFID!K208,CERES!K208,CESFI!K208,CAV!K208,CCT!K208,CEO!K208,CEPLAN!K208,CEAVI!K208)</f>
        <v>80</v>
      </c>
      <c r="L207" s="28">
        <f>SUM((Reitoria!K208-Reitoria!L208),(ESAG!K208-ESAG!L208),(CEART!K208-CEART!L208),(FAED!K208-FAED!L208),(CEAD!K208-CEAD!L208),(CEFID!K208-CEFID!L208),(CERES!K208-CERES!L208),(CESFI!K208-CESFI!L208),(CAV!K208-CAV!L208),(CCT!K208-CCT!L208),(CEO!K208-CEO!L208),(CEPLAN!K208-CEPLAN!L208),(CEAVI!K208-CEAVI!L208))</f>
        <v>40</v>
      </c>
      <c r="M207" s="29">
        <f t="shared" si="9"/>
        <v>40</v>
      </c>
      <c r="N207" s="20">
        <f t="shared" si="10"/>
        <v>256</v>
      </c>
      <c r="O207" s="20">
        <f t="shared" si="11"/>
        <v>128</v>
      </c>
    </row>
    <row r="208" spans="1:15" ht="39.950000000000003" customHeight="1" x14ac:dyDescent="0.25">
      <c r="A208" s="118"/>
      <c r="B208" s="121"/>
      <c r="C208" s="47">
        <v>206</v>
      </c>
      <c r="D208" s="48" t="s">
        <v>316</v>
      </c>
      <c r="E208" s="47" t="s">
        <v>571</v>
      </c>
      <c r="F208" s="47" t="s">
        <v>572</v>
      </c>
      <c r="G208" s="49" t="s">
        <v>573</v>
      </c>
      <c r="H208" s="47" t="s">
        <v>574</v>
      </c>
      <c r="I208" s="65" t="s">
        <v>27</v>
      </c>
      <c r="J208" s="95">
        <v>27</v>
      </c>
      <c r="K208" s="42">
        <f>SUM(Reitoria!K209,ESAG!K209,CEART!K209,FAED!K209,CEAD!K209,CEFID!K209,CERES!K209,CESFI!K209,CAV!K209,CCT!K209,CEO!K209,CEPLAN!K209,CEAVI!K209)</f>
        <v>4</v>
      </c>
      <c r="L208" s="28">
        <f>SUM((Reitoria!K209-Reitoria!L209),(ESAG!K209-ESAG!L209),(CEART!K209-CEART!L209),(FAED!K209-FAED!L209),(CEAD!K209-CEAD!L209),(CEFID!K209-CEFID!L209),(CERES!K209-CERES!L209),(CESFI!K209-CESFI!L209),(CAV!K209-CAV!L209),(CCT!K209-CCT!L209),(CEO!K209-CEO!L209),(CEPLAN!K209-CEPLAN!L209),(CEAVI!K209-CEAVI!L209))</f>
        <v>0</v>
      </c>
      <c r="M208" s="29">
        <f t="shared" si="9"/>
        <v>4</v>
      </c>
      <c r="N208" s="20">
        <f t="shared" si="10"/>
        <v>108</v>
      </c>
      <c r="O208" s="20">
        <f t="shared" si="11"/>
        <v>0</v>
      </c>
    </row>
    <row r="209" spans="1:15" ht="39.950000000000003" customHeight="1" x14ac:dyDescent="0.25">
      <c r="A209" s="119"/>
      <c r="B209" s="122"/>
      <c r="C209" s="47">
        <v>207</v>
      </c>
      <c r="D209" s="48" t="s">
        <v>316</v>
      </c>
      <c r="E209" s="47" t="s">
        <v>575</v>
      </c>
      <c r="F209" s="47" t="s">
        <v>576</v>
      </c>
      <c r="G209" s="49" t="s">
        <v>577</v>
      </c>
      <c r="H209" s="47" t="s">
        <v>574</v>
      </c>
      <c r="I209" s="65" t="s">
        <v>27</v>
      </c>
      <c r="J209" s="99">
        <v>210</v>
      </c>
      <c r="K209" s="42">
        <f>SUM(Reitoria!K210,ESAG!K210,CEART!K210,FAED!K210,CEAD!K210,CEFID!K210,CERES!K210,CESFI!K210,CAV!K210,CCT!K210,CEO!K210,CEPLAN!K210,CEAVI!K210)</f>
        <v>1</v>
      </c>
      <c r="L209" s="28">
        <f>SUM((Reitoria!K210-Reitoria!L210),(ESAG!K210-ESAG!L210),(CEART!K210-CEART!L210),(FAED!K210-FAED!L210),(CEAD!K210-CEAD!L210),(CEFID!K210-CEFID!L210),(CERES!K210-CERES!L210),(CESFI!K210-CESFI!L210),(CAV!K210-CAV!L210),(CCT!K210-CCT!L210),(CEO!K210-CEO!L210),(CEPLAN!K210-CEPLAN!L210),(CEAVI!K210-CEAVI!L210))</f>
        <v>0</v>
      </c>
      <c r="M209" s="29">
        <f t="shared" si="9"/>
        <v>1</v>
      </c>
      <c r="N209" s="20">
        <f t="shared" si="10"/>
        <v>210</v>
      </c>
      <c r="O209" s="20">
        <f t="shared" si="11"/>
        <v>0</v>
      </c>
    </row>
    <row r="210" spans="1:15" x14ac:dyDescent="0.25">
      <c r="J210" s="70"/>
      <c r="N210" s="72">
        <f>SUM(N3:N209)</f>
        <v>540234.2300000001</v>
      </c>
      <c r="O210" s="72">
        <f>SUM(O3:O209)</f>
        <v>118207.89000000001</v>
      </c>
    </row>
    <row r="211" spans="1:15" x14ac:dyDescent="0.25">
      <c r="J211" s="70"/>
    </row>
    <row r="212" spans="1:15" x14ac:dyDescent="0.25">
      <c r="K212" s="141" t="str">
        <f>A1</f>
        <v>PROCESSO: 0869/2017 UDESC</v>
      </c>
      <c r="L212" s="142"/>
      <c r="M212" s="142"/>
      <c r="N212" s="142"/>
      <c r="O212" s="143"/>
    </row>
    <row r="213" spans="1:15" x14ac:dyDescent="0.25">
      <c r="K213" s="144" t="str">
        <f>G1</f>
        <v xml:space="preserve">OBJETO: AQUISIÇÃO DE MATERIAIS DE EXPEDIENTE PARA A UDESC </v>
      </c>
      <c r="L213" s="145"/>
      <c r="M213" s="145"/>
      <c r="N213" s="145"/>
      <c r="O213" s="146"/>
    </row>
    <row r="214" spans="1:15" x14ac:dyDescent="0.25">
      <c r="K214" s="144" t="str">
        <f>K1</f>
        <v>VIGÊNCIA DA ATA: 01/11/2017 até 01/11/18</v>
      </c>
      <c r="L214" s="145"/>
      <c r="M214" s="145"/>
      <c r="N214" s="145"/>
      <c r="O214" s="146"/>
    </row>
    <row r="215" spans="1:15" x14ac:dyDescent="0.25">
      <c r="K215" s="147" t="s">
        <v>43</v>
      </c>
      <c r="L215" s="148"/>
      <c r="M215" s="148"/>
      <c r="N215" s="149"/>
      <c r="O215" s="43">
        <f>N210</f>
        <v>540234.2300000001</v>
      </c>
    </row>
    <row r="216" spans="1:15" x14ac:dyDescent="0.25">
      <c r="K216" s="150" t="s">
        <v>42</v>
      </c>
      <c r="L216" s="151"/>
      <c r="M216" s="151"/>
      <c r="N216" s="152"/>
      <c r="O216" s="44">
        <f>O210</f>
        <v>118207.89000000001</v>
      </c>
    </row>
    <row r="217" spans="1:15" x14ac:dyDescent="0.25">
      <c r="K217" s="150" t="s">
        <v>44</v>
      </c>
      <c r="L217" s="151"/>
      <c r="M217" s="151"/>
      <c r="N217" s="152"/>
      <c r="O217" s="45"/>
    </row>
    <row r="218" spans="1:15" x14ac:dyDescent="0.25">
      <c r="K218" s="153" t="s">
        <v>45</v>
      </c>
      <c r="L218" s="154"/>
      <c r="M218" s="154"/>
      <c r="N218" s="155"/>
      <c r="O218" s="46">
        <f>O216/O215</f>
        <v>0.21880858974819126</v>
      </c>
    </row>
    <row r="219" spans="1:15" x14ac:dyDescent="0.25">
      <c r="K219" s="138" t="s">
        <v>579</v>
      </c>
      <c r="L219" s="139"/>
      <c r="M219" s="139"/>
      <c r="N219" s="139"/>
      <c r="O219" s="140"/>
    </row>
  </sheetData>
  <mergeCells count="47">
    <mergeCell ref="B50:B54"/>
    <mergeCell ref="A170:A191"/>
    <mergeCell ref="B170:B191"/>
    <mergeCell ref="A192:A196"/>
    <mergeCell ref="A132:A143"/>
    <mergeCell ref="B132:B143"/>
    <mergeCell ref="A144:A157"/>
    <mergeCell ref="B144:B157"/>
    <mergeCell ref="A86:A88"/>
    <mergeCell ref="B86:B88"/>
    <mergeCell ref="B192:B196"/>
    <mergeCell ref="A158:A169"/>
    <mergeCell ref="B158:B169"/>
    <mergeCell ref="A89:A94"/>
    <mergeCell ref="B89:B94"/>
    <mergeCell ref="A95:A107"/>
    <mergeCell ref="A197:A209"/>
    <mergeCell ref="B197:B209"/>
    <mergeCell ref="K219:O219"/>
    <mergeCell ref="K212:O212"/>
    <mergeCell ref="K213:O213"/>
    <mergeCell ref="K214:O214"/>
    <mergeCell ref="K215:N215"/>
    <mergeCell ref="K216:N216"/>
    <mergeCell ref="K217:N217"/>
    <mergeCell ref="K218:N218"/>
    <mergeCell ref="B95:B107"/>
    <mergeCell ref="A108:A110"/>
    <mergeCell ref="B108:B110"/>
    <mergeCell ref="A111:A128"/>
    <mergeCell ref="B111:B128"/>
    <mergeCell ref="K1:O1"/>
    <mergeCell ref="A1:F1"/>
    <mergeCell ref="G1:J1"/>
    <mergeCell ref="A55:A85"/>
    <mergeCell ref="B55:B85"/>
    <mergeCell ref="A3:A10"/>
    <mergeCell ref="B3:B10"/>
    <mergeCell ref="A11:A22"/>
    <mergeCell ref="B11:B22"/>
    <mergeCell ref="A23:A29"/>
    <mergeCell ref="B23:B29"/>
    <mergeCell ref="A30:A32"/>
    <mergeCell ref="B30:B32"/>
    <mergeCell ref="A33:A49"/>
    <mergeCell ref="B33:B49"/>
    <mergeCell ref="A50:A54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157" t="s">
        <v>7</v>
      </c>
      <c r="B1" s="157"/>
      <c r="C1" s="157"/>
      <c r="D1" s="157"/>
      <c r="E1" s="157"/>
      <c r="F1" s="157"/>
      <c r="G1" s="157"/>
      <c r="H1" s="157"/>
    </row>
    <row r="2" spans="1:8" ht="20.25" x14ac:dyDescent="0.2">
      <c r="B2" s="3"/>
    </row>
    <row r="3" spans="1:8" ht="47.25" customHeight="1" x14ac:dyDescent="0.2">
      <c r="A3" s="158" t="s">
        <v>8</v>
      </c>
      <c r="B3" s="158"/>
      <c r="C3" s="158"/>
      <c r="D3" s="158"/>
      <c r="E3" s="158"/>
      <c r="F3" s="158"/>
      <c r="G3" s="158"/>
      <c r="H3" s="158"/>
    </row>
    <row r="4" spans="1:8" ht="35.25" customHeight="1" x14ac:dyDescent="0.2">
      <c r="B4" s="4"/>
    </row>
    <row r="5" spans="1:8" ht="15" customHeight="1" x14ac:dyDescent="0.2">
      <c r="A5" s="159" t="s">
        <v>9</v>
      </c>
      <c r="B5" s="159"/>
      <c r="C5" s="159"/>
      <c r="D5" s="159"/>
      <c r="E5" s="159"/>
      <c r="F5" s="159"/>
      <c r="G5" s="159"/>
      <c r="H5" s="159"/>
    </row>
    <row r="6" spans="1:8" ht="15" customHeight="1" x14ac:dyDescent="0.2">
      <c r="A6" s="159" t="s">
        <v>10</v>
      </c>
      <c r="B6" s="159"/>
      <c r="C6" s="159"/>
      <c r="D6" s="159"/>
      <c r="E6" s="159"/>
      <c r="F6" s="159"/>
      <c r="G6" s="159"/>
      <c r="H6" s="159"/>
    </row>
    <row r="7" spans="1:8" ht="15" customHeight="1" x14ac:dyDescent="0.2">
      <c r="A7" s="159" t="s">
        <v>11</v>
      </c>
      <c r="B7" s="159"/>
      <c r="C7" s="159"/>
      <c r="D7" s="159"/>
      <c r="E7" s="159"/>
      <c r="F7" s="159"/>
      <c r="G7" s="159"/>
      <c r="H7" s="159"/>
    </row>
    <row r="8" spans="1:8" ht="15" customHeight="1" x14ac:dyDescent="0.2">
      <c r="A8" s="159" t="s">
        <v>12</v>
      </c>
      <c r="B8" s="159"/>
      <c r="C8" s="159"/>
      <c r="D8" s="159"/>
      <c r="E8" s="159"/>
      <c r="F8" s="159"/>
      <c r="G8" s="159"/>
      <c r="H8" s="159"/>
    </row>
    <row r="9" spans="1:8" ht="30" customHeight="1" x14ac:dyDescent="0.2">
      <c r="B9" s="5"/>
    </row>
    <row r="10" spans="1:8" ht="105" customHeight="1" x14ac:dyDescent="0.2">
      <c r="A10" s="160" t="s">
        <v>13</v>
      </c>
      <c r="B10" s="160"/>
      <c r="C10" s="160"/>
      <c r="D10" s="160"/>
      <c r="E10" s="160"/>
      <c r="F10" s="160"/>
      <c r="G10" s="160"/>
      <c r="H10" s="160"/>
    </row>
    <row r="11" spans="1:8" ht="15.75" thickBot="1" x14ac:dyDescent="0.25">
      <c r="B11" s="6"/>
    </row>
    <row r="12" spans="1:8" ht="48.75" thickBot="1" x14ac:dyDescent="0.25">
      <c r="A12" s="7" t="s">
        <v>6</v>
      </c>
      <c r="B12" s="7" t="s">
        <v>4</v>
      </c>
      <c r="C12" s="8" t="s">
        <v>14</v>
      </c>
      <c r="D12" s="8" t="s">
        <v>5</v>
      </c>
      <c r="E12" s="8" t="s">
        <v>15</v>
      </c>
      <c r="F12" s="8" t="s">
        <v>16</v>
      </c>
      <c r="G12" s="8" t="s">
        <v>17</v>
      </c>
      <c r="H12" s="8" t="s">
        <v>18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161" t="s">
        <v>19</v>
      </c>
      <c r="B19" s="161"/>
      <c r="C19" s="161"/>
      <c r="D19" s="161"/>
      <c r="E19" s="161"/>
      <c r="F19" s="161"/>
      <c r="G19" s="161"/>
      <c r="H19" s="161"/>
    </row>
    <row r="20" spans="1:8" ht="14.25" x14ac:dyDescent="0.2">
      <c r="A20" s="162" t="s">
        <v>20</v>
      </c>
      <c r="B20" s="162"/>
      <c r="C20" s="162"/>
      <c r="D20" s="162"/>
      <c r="E20" s="162"/>
      <c r="F20" s="162"/>
      <c r="G20" s="162"/>
      <c r="H20" s="162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163" t="s">
        <v>21</v>
      </c>
      <c r="B24" s="163"/>
      <c r="C24" s="163"/>
      <c r="D24" s="163"/>
      <c r="E24" s="163"/>
      <c r="F24" s="163"/>
      <c r="G24" s="163"/>
      <c r="H24" s="163"/>
    </row>
    <row r="25" spans="1:8" ht="15" customHeight="1" x14ac:dyDescent="0.2">
      <c r="A25" s="163" t="s">
        <v>22</v>
      </c>
      <c r="B25" s="163"/>
      <c r="C25" s="163"/>
      <c r="D25" s="163"/>
      <c r="E25" s="163"/>
      <c r="F25" s="163"/>
      <c r="G25" s="163"/>
      <c r="H25" s="163"/>
    </row>
    <row r="26" spans="1:8" ht="15" customHeight="1" x14ac:dyDescent="0.2">
      <c r="A26" s="156" t="s">
        <v>23</v>
      </c>
      <c r="B26" s="156"/>
      <c r="C26" s="156"/>
      <c r="D26" s="156"/>
      <c r="E26" s="156"/>
      <c r="F26" s="156"/>
      <c r="G26" s="156"/>
      <c r="H26" s="156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210"/>
  <sheetViews>
    <sheetView topLeftCell="G197" zoomScale="60" zoomScaleNormal="60" workbookViewId="0">
      <selection activeCell="N1" sqref="N1:N1048576"/>
    </sheetView>
  </sheetViews>
  <sheetFormatPr defaultColWidth="9.7109375" defaultRowHeight="30" customHeight="1" x14ac:dyDescent="0.25"/>
  <cols>
    <col min="1" max="1" width="6.7109375" style="1" customWidth="1"/>
    <col min="2" max="2" width="30.28515625" style="1" customWidth="1"/>
    <col min="3" max="3" width="7.7109375" style="1" customWidth="1"/>
    <col min="4" max="4" width="8.85546875" style="1" customWidth="1"/>
    <col min="5" max="5" width="16.28515625" style="1" customWidth="1"/>
    <col min="6" max="6" width="18.140625" style="26" customWidth="1"/>
    <col min="7" max="7" width="56" style="1" customWidth="1"/>
    <col min="8" max="8" width="9.85546875" style="1" bestFit="1" customWidth="1"/>
    <col min="9" max="9" width="16.7109375" style="1" customWidth="1"/>
    <col min="10" max="10" width="12.7109375" style="38" bestFit="1" customWidth="1"/>
    <col min="11" max="11" width="12" style="19" customWidth="1"/>
    <col min="12" max="12" width="13.28515625" style="27" customWidth="1"/>
    <col min="13" max="13" width="12.5703125" style="17" customWidth="1"/>
    <col min="14" max="25" width="14.7109375" style="18" customWidth="1"/>
    <col min="26" max="37" width="14.7109375" style="15" customWidth="1"/>
    <col min="38" max="16384" width="9.7109375" style="15"/>
  </cols>
  <sheetData>
    <row r="1" spans="1:37" ht="30" customHeight="1" x14ac:dyDescent="0.25">
      <c r="A1" s="108" t="s">
        <v>406</v>
      </c>
      <c r="B1" s="108"/>
      <c r="C1" s="108"/>
      <c r="D1" s="108"/>
      <c r="E1" s="108"/>
      <c r="F1" s="108"/>
      <c r="G1" s="108" t="s">
        <v>26</v>
      </c>
      <c r="H1" s="108"/>
      <c r="I1" s="108"/>
      <c r="J1" s="108"/>
      <c r="K1" s="108" t="s">
        <v>407</v>
      </c>
      <c r="L1" s="108"/>
      <c r="M1" s="108"/>
      <c r="N1" s="115" t="s">
        <v>602</v>
      </c>
      <c r="O1" s="115" t="s">
        <v>409</v>
      </c>
      <c r="P1" s="115" t="s">
        <v>409</v>
      </c>
      <c r="Q1" s="115" t="s">
        <v>409</v>
      </c>
      <c r="R1" s="115" t="s">
        <v>409</v>
      </c>
      <c r="S1" s="115" t="s">
        <v>409</v>
      </c>
      <c r="T1" s="115" t="s">
        <v>409</v>
      </c>
      <c r="U1" s="115" t="s">
        <v>409</v>
      </c>
      <c r="V1" s="115" t="s">
        <v>409</v>
      </c>
      <c r="W1" s="115" t="s">
        <v>409</v>
      </c>
      <c r="X1" s="115" t="s">
        <v>409</v>
      </c>
      <c r="Y1" s="115" t="s">
        <v>409</v>
      </c>
      <c r="Z1" s="115" t="s">
        <v>409</v>
      </c>
      <c r="AA1" s="115" t="s">
        <v>409</v>
      </c>
      <c r="AB1" s="115" t="s">
        <v>409</v>
      </c>
      <c r="AC1" s="115" t="s">
        <v>409</v>
      </c>
      <c r="AD1" s="115" t="s">
        <v>409</v>
      </c>
      <c r="AE1" s="115" t="s">
        <v>409</v>
      </c>
      <c r="AF1" s="115" t="s">
        <v>409</v>
      </c>
      <c r="AG1" s="115" t="s">
        <v>409</v>
      </c>
      <c r="AH1" s="115" t="s">
        <v>409</v>
      </c>
      <c r="AI1" s="115" t="s">
        <v>409</v>
      </c>
      <c r="AJ1" s="115" t="s">
        <v>409</v>
      </c>
      <c r="AK1" s="115" t="s">
        <v>409</v>
      </c>
    </row>
    <row r="2" spans="1:37" ht="30" customHeight="1" x14ac:dyDescent="0.25">
      <c r="A2" s="108" t="s">
        <v>310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</row>
    <row r="3" spans="1:37" s="16" customFormat="1" ht="30" customHeight="1" x14ac:dyDescent="0.2">
      <c r="A3" s="31" t="s">
        <v>1</v>
      </c>
      <c r="B3" s="39" t="s">
        <v>311</v>
      </c>
      <c r="C3" s="31" t="s">
        <v>312</v>
      </c>
      <c r="D3" s="31" t="s">
        <v>313</v>
      </c>
      <c r="E3" s="31" t="s">
        <v>46</v>
      </c>
      <c r="F3" s="30" t="s">
        <v>578</v>
      </c>
      <c r="G3" s="32" t="s">
        <v>314</v>
      </c>
      <c r="H3" s="32" t="s">
        <v>315</v>
      </c>
      <c r="I3" s="32" t="s">
        <v>38</v>
      </c>
      <c r="J3" s="37" t="s">
        <v>2</v>
      </c>
      <c r="K3" s="33" t="s">
        <v>24</v>
      </c>
      <c r="L3" s="34" t="s">
        <v>0</v>
      </c>
      <c r="M3" s="31" t="s">
        <v>3</v>
      </c>
      <c r="N3" s="73">
        <v>43830</v>
      </c>
      <c r="O3" s="73" t="s">
        <v>408</v>
      </c>
      <c r="P3" s="73" t="s">
        <v>408</v>
      </c>
      <c r="Q3" s="73" t="s">
        <v>408</v>
      </c>
      <c r="R3" s="73" t="s">
        <v>408</v>
      </c>
      <c r="S3" s="73" t="s">
        <v>408</v>
      </c>
      <c r="T3" s="73" t="s">
        <v>408</v>
      </c>
      <c r="U3" s="73" t="s">
        <v>408</v>
      </c>
      <c r="V3" s="73" t="s">
        <v>408</v>
      </c>
      <c r="W3" s="73" t="s">
        <v>408</v>
      </c>
      <c r="X3" s="73" t="s">
        <v>408</v>
      </c>
      <c r="Y3" s="73" t="s">
        <v>408</v>
      </c>
      <c r="Z3" s="73" t="s">
        <v>408</v>
      </c>
      <c r="AA3" s="73" t="s">
        <v>408</v>
      </c>
      <c r="AB3" s="73" t="s">
        <v>408</v>
      </c>
      <c r="AC3" s="73" t="s">
        <v>408</v>
      </c>
      <c r="AD3" s="73" t="s">
        <v>408</v>
      </c>
      <c r="AE3" s="73" t="s">
        <v>408</v>
      </c>
      <c r="AF3" s="73" t="s">
        <v>408</v>
      </c>
      <c r="AG3" s="73" t="s">
        <v>408</v>
      </c>
      <c r="AH3" s="73" t="s">
        <v>408</v>
      </c>
      <c r="AI3" s="73" t="s">
        <v>408</v>
      </c>
      <c r="AJ3" s="73" t="s">
        <v>408</v>
      </c>
      <c r="AK3" s="73" t="s">
        <v>408</v>
      </c>
    </row>
    <row r="4" spans="1:37" ht="39.950000000000003" customHeight="1" x14ac:dyDescent="0.25">
      <c r="A4" s="117">
        <v>1</v>
      </c>
      <c r="B4" s="120" t="s">
        <v>410</v>
      </c>
      <c r="C4" s="47">
        <v>1</v>
      </c>
      <c r="D4" s="48" t="s">
        <v>316</v>
      </c>
      <c r="E4" s="47" t="s">
        <v>47</v>
      </c>
      <c r="F4" s="47" t="s">
        <v>411</v>
      </c>
      <c r="G4" s="49" t="s">
        <v>48</v>
      </c>
      <c r="H4" s="47" t="s">
        <v>25</v>
      </c>
      <c r="I4" s="50" t="s">
        <v>27</v>
      </c>
      <c r="J4" s="88">
        <v>11.94</v>
      </c>
      <c r="K4" s="35">
        <v>20</v>
      </c>
      <c r="L4" s="24">
        <f>K4-(SUM(N4:AG4))</f>
        <v>20</v>
      </c>
      <c r="M4" s="25" t="str">
        <f>IF(L4&lt;0,"ATENÇÃO","OK")</f>
        <v>OK</v>
      </c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5"/>
      <c r="AI4" s="75"/>
      <c r="AJ4" s="75"/>
      <c r="AK4" s="75"/>
    </row>
    <row r="5" spans="1:37" ht="39.950000000000003" customHeight="1" x14ac:dyDescent="0.25">
      <c r="A5" s="118"/>
      <c r="B5" s="121"/>
      <c r="C5" s="47">
        <v>2</v>
      </c>
      <c r="D5" s="48" t="s">
        <v>318</v>
      </c>
      <c r="E5" s="47" t="s">
        <v>53</v>
      </c>
      <c r="F5" s="47" t="s">
        <v>412</v>
      </c>
      <c r="G5" s="49" t="s">
        <v>413</v>
      </c>
      <c r="H5" s="47" t="s">
        <v>28</v>
      </c>
      <c r="I5" s="50" t="s">
        <v>27</v>
      </c>
      <c r="J5" s="88">
        <v>1.96</v>
      </c>
      <c r="K5" s="35">
        <v>10</v>
      </c>
      <c r="L5" s="24">
        <f t="shared" ref="L5:L68" si="0">K5-(SUM(N5:AG5))</f>
        <v>10</v>
      </c>
      <c r="M5" s="25" t="str">
        <f t="shared" ref="M5:M68" si="1">IF(L5&lt;0,"ATENÇÃO","OK")</f>
        <v>OK</v>
      </c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5"/>
      <c r="AI5" s="75"/>
      <c r="AJ5" s="75"/>
      <c r="AK5" s="75"/>
    </row>
    <row r="6" spans="1:37" ht="39.950000000000003" customHeight="1" x14ac:dyDescent="0.25">
      <c r="A6" s="118"/>
      <c r="B6" s="121"/>
      <c r="C6" s="47">
        <v>3</v>
      </c>
      <c r="D6" s="48" t="s">
        <v>317</v>
      </c>
      <c r="E6" s="47" t="s">
        <v>49</v>
      </c>
      <c r="F6" s="47" t="s">
        <v>414</v>
      </c>
      <c r="G6" s="49" t="s">
        <v>50</v>
      </c>
      <c r="H6" s="47" t="s">
        <v>25</v>
      </c>
      <c r="I6" s="50" t="s">
        <v>27</v>
      </c>
      <c r="J6" s="88">
        <v>2.69</v>
      </c>
      <c r="K6" s="35">
        <v>80</v>
      </c>
      <c r="L6" s="24">
        <f t="shared" si="0"/>
        <v>80</v>
      </c>
      <c r="M6" s="25" t="str">
        <f t="shared" si="1"/>
        <v>OK</v>
      </c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5"/>
      <c r="AI6" s="75"/>
      <c r="AJ6" s="75"/>
      <c r="AK6" s="75"/>
    </row>
    <row r="7" spans="1:37" ht="39.950000000000003" customHeight="1" x14ac:dyDescent="0.25">
      <c r="A7" s="118"/>
      <c r="B7" s="121"/>
      <c r="C7" s="47">
        <v>4</v>
      </c>
      <c r="D7" s="48" t="s">
        <v>317</v>
      </c>
      <c r="E7" s="47" t="s">
        <v>51</v>
      </c>
      <c r="F7" s="47" t="s">
        <v>415</v>
      </c>
      <c r="G7" s="49" t="s">
        <v>52</v>
      </c>
      <c r="H7" s="47" t="s">
        <v>25</v>
      </c>
      <c r="I7" s="50" t="s">
        <v>27</v>
      </c>
      <c r="J7" s="88">
        <v>2.77</v>
      </c>
      <c r="K7" s="35"/>
      <c r="L7" s="24">
        <f t="shared" si="0"/>
        <v>0</v>
      </c>
      <c r="M7" s="25" t="str">
        <f t="shared" si="1"/>
        <v>OK</v>
      </c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5"/>
      <c r="AI7" s="75"/>
      <c r="AJ7" s="75"/>
      <c r="AK7" s="75"/>
    </row>
    <row r="8" spans="1:37" ht="39.950000000000003" customHeight="1" x14ac:dyDescent="0.25">
      <c r="A8" s="118"/>
      <c r="B8" s="121"/>
      <c r="C8" s="47">
        <v>5</v>
      </c>
      <c r="D8" s="48" t="s">
        <v>317</v>
      </c>
      <c r="E8" s="47" t="s">
        <v>64</v>
      </c>
      <c r="F8" s="47" t="s">
        <v>416</v>
      </c>
      <c r="G8" s="49" t="s">
        <v>417</v>
      </c>
      <c r="H8" s="47" t="s">
        <v>25</v>
      </c>
      <c r="I8" s="50" t="s">
        <v>27</v>
      </c>
      <c r="J8" s="88">
        <v>0.77</v>
      </c>
      <c r="K8" s="35">
        <v>24</v>
      </c>
      <c r="L8" s="24">
        <f t="shared" si="0"/>
        <v>24</v>
      </c>
      <c r="M8" s="25" t="str">
        <f t="shared" si="1"/>
        <v>OK</v>
      </c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5"/>
      <c r="AI8" s="75"/>
      <c r="AJ8" s="75"/>
      <c r="AK8" s="75"/>
    </row>
    <row r="9" spans="1:37" ht="39.950000000000003" customHeight="1" x14ac:dyDescent="0.25">
      <c r="A9" s="118"/>
      <c r="B9" s="121"/>
      <c r="C9" s="47">
        <v>6</v>
      </c>
      <c r="D9" s="48" t="s">
        <v>318</v>
      </c>
      <c r="E9" s="47" t="s">
        <v>67</v>
      </c>
      <c r="F9" s="47" t="s">
        <v>418</v>
      </c>
      <c r="G9" s="49" t="s">
        <v>68</v>
      </c>
      <c r="H9" s="47" t="s">
        <v>25</v>
      </c>
      <c r="I9" s="50" t="s">
        <v>27</v>
      </c>
      <c r="J9" s="88">
        <v>7.23</v>
      </c>
      <c r="K9" s="35">
        <v>5</v>
      </c>
      <c r="L9" s="24">
        <f t="shared" si="0"/>
        <v>5</v>
      </c>
      <c r="M9" s="25" t="str">
        <f t="shared" si="1"/>
        <v>OK</v>
      </c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5"/>
      <c r="AI9" s="75"/>
      <c r="AJ9" s="75"/>
      <c r="AK9" s="75"/>
    </row>
    <row r="10" spans="1:37" ht="39.950000000000003" customHeight="1" x14ac:dyDescent="0.25">
      <c r="A10" s="118"/>
      <c r="B10" s="121"/>
      <c r="C10" s="47">
        <v>7</v>
      </c>
      <c r="D10" s="48" t="s">
        <v>318</v>
      </c>
      <c r="E10" s="47" t="s">
        <v>69</v>
      </c>
      <c r="F10" s="47" t="s">
        <v>418</v>
      </c>
      <c r="G10" s="49" t="s">
        <v>70</v>
      </c>
      <c r="H10" s="47" t="s">
        <v>25</v>
      </c>
      <c r="I10" s="50" t="s">
        <v>27</v>
      </c>
      <c r="J10" s="88">
        <v>18.79</v>
      </c>
      <c r="K10" s="35">
        <v>5</v>
      </c>
      <c r="L10" s="24">
        <f t="shared" si="0"/>
        <v>5</v>
      </c>
      <c r="M10" s="25" t="str">
        <f t="shared" si="1"/>
        <v>OK</v>
      </c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5"/>
      <c r="AI10" s="75"/>
      <c r="AJ10" s="75"/>
      <c r="AK10" s="75"/>
    </row>
    <row r="11" spans="1:37" ht="39.950000000000003" customHeight="1" x14ac:dyDescent="0.25">
      <c r="A11" s="119"/>
      <c r="B11" s="122"/>
      <c r="C11" s="47">
        <v>8</v>
      </c>
      <c r="D11" s="48" t="s">
        <v>318</v>
      </c>
      <c r="E11" s="47" t="s">
        <v>71</v>
      </c>
      <c r="F11" s="47" t="s">
        <v>418</v>
      </c>
      <c r="G11" s="49" t="s">
        <v>72</v>
      </c>
      <c r="H11" s="47" t="s">
        <v>25</v>
      </c>
      <c r="I11" s="50" t="s">
        <v>27</v>
      </c>
      <c r="J11" s="88">
        <v>30</v>
      </c>
      <c r="K11" s="35">
        <v>5</v>
      </c>
      <c r="L11" s="24">
        <f t="shared" si="0"/>
        <v>5</v>
      </c>
      <c r="M11" s="25" t="str">
        <f t="shared" si="1"/>
        <v>OK</v>
      </c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5"/>
      <c r="AI11" s="75"/>
      <c r="AJ11" s="75"/>
      <c r="AK11" s="75"/>
    </row>
    <row r="12" spans="1:37" ht="39.950000000000003" customHeight="1" x14ac:dyDescent="0.25">
      <c r="A12" s="109">
        <v>2</v>
      </c>
      <c r="B12" s="112" t="s">
        <v>410</v>
      </c>
      <c r="C12" s="51">
        <v>9</v>
      </c>
      <c r="D12" s="52" t="s">
        <v>320</v>
      </c>
      <c r="E12" s="51" t="s">
        <v>60</v>
      </c>
      <c r="F12" s="51" t="s">
        <v>419</v>
      </c>
      <c r="G12" s="53" t="s">
        <v>321</v>
      </c>
      <c r="H12" s="51" t="s">
        <v>34</v>
      </c>
      <c r="I12" s="54" t="s">
        <v>61</v>
      </c>
      <c r="J12" s="89">
        <v>6.67</v>
      </c>
      <c r="K12" s="35">
        <v>5</v>
      </c>
      <c r="L12" s="24">
        <f t="shared" si="0"/>
        <v>5</v>
      </c>
      <c r="M12" s="25" t="str">
        <f t="shared" si="1"/>
        <v>OK</v>
      </c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5"/>
      <c r="AI12" s="75"/>
      <c r="AJ12" s="75"/>
      <c r="AK12" s="75"/>
    </row>
    <row r="13" spans="1:37" ht="39.950000000000003" customHeight="1" x14ac:dyDescent="0.25">
      <c r="A13" s="110"/>
      <c r="B13" s="113"/>
      <c r="C13" s="51">
        <v>10</v>
      </c>
      <c r="D13" s="52" t="s">
        <v>316</v>
      </c>
      <c r="E13" s="51" t="s">
        <v>74</v>
      </c>
      <c r="F13" s="51" t="s">
        <v>420</v>
      </c>
      <c r="G13" s="53" t="s">
        <v>421</v>
      </c>
      <c r="H13" s="51" t="s">
        <v>37</v>
      </c>
      <c r="I13" s="54" t="s">
        <v>27</v>
      </c>
      <c r="J13" s="89">
        <v>2.27</v>
      </c>
      <c r="K13" s="35">
        <v>50</v>
      </c>
      <c r="L13" s="24">
        <f t="shared" si="0"/>
        <v>50</v>
      </c>
      <c r="M13" s="25" t="str">
        <f t="shared" si="1"/>
        <v>OK</v>
      </c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5"/>
      <c r="AI13" s="75"/>
      <c r="AJ13" s="75"/>
      <c r="AK13" s="75"/>
    </row>
    <row r="14" spans="1:37" ht="39.950000000000003" customHeight="1" x14ac:dyDescent="0.25">
      <c r="A14" s="110"/>
      <c r="B14" s="113"/>
      <c r="C14" s="51">
        <v>11</v>
      </c>
      <c r="D14" s="52" t="s">
        <v>316</v>
      </c>
      <c r="E14" s="51" t="s">
        <v>73</v>
      </c>
      <c r="F14" s="51" t="s">
        <v>422</v>
      </c>
      <c r="G14" s="53" t="s">
        <v>423</v>
      </c>
      <c r="H14" s="51" t="s">
        <v>37</v>
      </c>
      <c r="I14" s="54" t="s">
        <v>27</v>
      </c>
      <c r="J14" s="89">
        <v>4.79</v>
      </c>
      <c r="K14" s="35">
        <v>50</v>
      </c>
      <c r="L14" s="24">
        <f t="shared" si="0"/>
        <v>50</v>
      </c>
      <c r="M14" s="25" t="str">
        <f t="shared" si="1"/>
        <v>OK</v>
      </c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5"/>
      <c r="AI14" s="75"/>
      <c r="AJ14" s="75"/>
      <c r="AK14" s="75"/>
    </row>
    <row r="15" spans="1:37" ht="39.950000000000003" customHeight="1" x14ac:dyDescent="0.25">
      <c r="A15" s="110"/>
      <c r="B15" s="113"/>
      <c r="C15" s="51">
        <v>12</v>
      </c>
      <c r="D15" s="52" t="s">
        <v>316</v>
      </c>
      <c r="E15" s="51" t="s">
        <v>76</v>
      </c>
      <c r="F15" s="51" t="s">
        <v>424</v>
      </c>
      <c r="G15" s="53" t="s">
        <v>77</v>
      </c>
      <c r="H15" s="51" t="s">
        <v>25</v>
      </c>
      <c r="I15" s="54" t="s">
        <v>27</v>
      </c>
      <c r="J15" s="89">
        <v>24.44</v>
      </c>
      <c r="K15" s="35">
        <v>5</v>
      </c>
      <c r="L15" s="24">
        <f t="shared" si="0"/>
        <v>5</v>
      </c>
      <c r="M15" s="25" t="str">
        <f t="shared" si="1"/>
        <v>OK</v>
      </c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5"/>
      <c r="AI15" s="75"/>
      <c r="AJ15" s="75"/>
      <c r="AK15" s="75"/>
    </row>
    <row r="16" spans="1:37" ht="39.950000000000003" customHeight="1" x14ac:dyDescent="0.25">
      <c r="A16" s="110"/>
      <c r="B16" s="113"/>
      <c r="C16" s="51">
        <v>13</v>
      </c>
      <c r="D16" s="52" t="s">
        <v>322</v>
      </c>
      <c r="E16" s="51" t="s">
        <v>75</v>
      </c>
      <c r="F16" s="51" t="s">
        <v>425</v>
      </c>
      <c r="G16" s="53" t="s">
        <v>426</v>
      </c>
      <c r="H16" s="51" t="s">
        <v>25</v>
      </c>
      <c r="I16" s="54" t="s">
        <v>27</v>
      </c>
      <c r="J16" s="89">
        <v>23.55</v>
      </c>
      <c r="K16" s="35">
        <v>30</v>
      </c>
      <c r="L16" s="24">
        <f t="shared" si="0"/>
        <v>30</v>
      </c>
      <c r="M16" s="25" t="str">
        <f t="shared" si="1"/>
        <v>OK</v>
      </c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5"/>
      <c r="AI16" s="75"/>
      <c r="AJ16" s="75"/>
      <c r="AK16" s="75"/>
    </row>
    <row r="17" spans="1:37" ht="39.950000000000003" customHeight="1" x14ac:dyDescent="0.25">
      <c r="A17" s="110"/>
      <c r="B17" s="113"/>
      <c r="C17" s="51">
        <v>14</v>
      </c>
      <c r="D17" s="52" t="s">
        <v>322</v>
      </c>
      <c r="E17" s="51" t="s">
        <v>75</v>
      </c>
      <c r="F17" s="51" t="s">
        <v>427</v>
      </c>
      <c r="G17" s="53" t="s">
        <v>428</v>
      </c>
      <c r="H17" s="51" t="s">
        <v>25</v>
      </c>
      <c r="I17" s="54" t="s">
        <v>27</v>
      </c>
      <c r="J17" s="89">
        <v>25.7</v>
      </c>
      <c r="K17" s="35"/>
      <c r="L17" s="24">
        <f t="shared" si="0"/>
        <v>0</v>
      </c>
      <c r="M17" s="25" t="str">
        <f t="shared" si="1"/>
        <v>OK</v>
      </c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5"/>
      <c r="AI17" s="75"/>
      <c r="AJ17" s="75"/>
      <c r="AK17" s="75"/>
    </row>
    <row r="18" spans="1:37" ht="39.950000000000003" customHeight="1" x14ac:dyDescent="0.25">
      <c r="A18" s="110"/>
      <c r="B18" s="113"/>
      <c r="C18" s="51">
        <v>15</v>
      </c>
      <c r="D18" s="52" t="s">
        <v>318</v>
      </c>
      <c r="E18" s="51" t="s">
        <v>59</v>
      </c>
      <c r="F18" s="51" t="s">
        <v>416</v>
      </c>
      <c r="G18" s="55" t="s">
        <v>387</v>
      </c>
      <c r="H18" s="51" t="s">
        <v>25</v>
      </c>
      <c r="I18" s="54" t="s">
        <v>27</v>
      </c>
      <c r="J18" s="89">
        <v>1.1599999999999999</v>
      </c>
      <c r="K18" s="35">
        <v>24</v>
      </c>
      <c r="L18" s="24">
        <f t="shared" si="0"/>
        <v>24</v>
      </c>
      <c r="M18" s="25" t="str">
        <f t="shared" si="1"/>
        <v>OK</v>
      </c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5"/>
      <c r="AI18" s="75"/>
      <c r="AJ18" s="75"/>
      <c r="AK18" s="75"/>
    </row>
    <row r="19" spans="1:37" ht="39.950000000000003" customHeight="1" x14ac:dyDescent="0.25">
      <c r="A19" s="110"/>
      <c r="B19" s="113"/>
      <c r="C19" s="51">
        <v>16</v>
      </c>
      <c r="D19" s="52" t="s">
        <v>317</v>
      </c>
      <c r="E19" s="51" t="s">
        <v>78</v>
      </c>
      <c r="F19" s="51" t="s">
        <v>411</v>
      </c>
      <c r="G19" s="53" t="s">
        <v>429</v>
      </c>
      <c r="H19" s="51" t="s">
        <v>25</v>
      </c>
      <c r="I19" s="54" t="s">
        <v>27</v>
      </c>
      <c r="J19" s="89">
        <v>9.77</v>
      </c>
      <c r="K19" s="35">
        <v>5</v>
      </c>
      <c r="L19" s="24">
        <f t="shared" si="0"/>
        <v>5</v>
      </c>
      <c r="M19" s="25" t="str">
        <f t="shared" si="1"/>
        <v>OK</v>
      </c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5"/>
      <c r="AI19" s="75"/>
      <c r="AJ19" s="75"/>
      <c r="AK19" s="75"/>
    </row>
    <row r="20" spans="1:37" ht="39.950000000000003" customHeight="1" x14ac:dyDescent="0.25">
      <c r="A20" s="110"/>
      <c r="B20" s="113"/>
      <c r="C20" s="51">
        <v>17</v>
      </c>
      <c r="D20" s="52" t="s">
        <v>317</v>
      </c>
      <c r="E20" s="51" t="s">
        <v>79</v>
      </c>
      <c r="F20" s="51" t="s">
        <v>411</v>
      </c>
      <c r="G20" s="53" t="s">
        <v>80</v>
      </c>
      <c r="H20" s="51" t="s">
        <v>25</v>
      </c>
      <c r="I20" s="54" t="s">
        <v>27</v>
      </c>
      <c r="J20" s="89">
        <v>2.1800000000000002</v>
      </c>
      <c r="K20" s="35">
        <v>5</v>
      </c>
      <c r="L20" s="24">
        <f t="shared" si="0"/>
        <v>5</v>
      </c>
      <c r="M20" s="25" t="str">
        <f t="shared" si="1"/>
        <v>OK</v>
      </c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5"/>
      <c r="AI20" s="75"/>
      <c r="AJ20" s="75"/>
      <c r="AK20" s="75"/>
    </row>
    <row r="21" spans="1:37" ht="39.950000000000003" customHeight="1" x14ac:dyDescent="0.25">
      <c r="A21" s="110"/>
      <c r="B21" s="113"/>
      <c r="C21" s="51">
        <v>18</v>
      </c>
      <c r="D21" s="52" t="s">
        <v>316</v>
      </c>
      <c r="E21" s="51" t="s">
        <v>85</v>
      </c>
      <c r="F21" s="51" t="s">
        <v>430</v>
      </c>
      <c r="G21" s="63" t="s">
        <v>35</v>
      </c>
      <c r="H21" s="51" t="s">
        <v>25</v>
      </c>
      <c r="I21" s="54" t="s">
        <v>27</v>
      </c>
      <c r="J21" s="89">
        <v>7.55</v>
      </c>
      <c r="K21" s="35">
        <v>10</v>
      </c>
      <c r="L21" s="24">
        <f t="shared" si="0"/>
        <v>10</v>
      </c>
      <c r="M21" s="25" t="str">
        <f t="shared" si="1"/>
        <v>OK</v>
      </c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5"/>
      <c r="AI21" s="75"/>
      <c r="AJ21" s="75"/>
      <c r="AK21" s="75"/>
    </row>
    <row r="22" spans="1:37" ht="39.950000000000003" customHeight="1" x14ac:dyDescent="0.25">
      <c r="A22" s="110"/>
      <c r="B22" s="113"/>
      <c r="C22" s="51">
        <v>19</v>
      </c>
      <c r="D22" s="52" t="s">
        <v>316</v>
      </c>
      <c r="E22" s="51" t="s">
        <v>84</v>
      </c>
      <c r="F22" s="51" t="s">
        <v>431</v>
      </c>
      <c r="G22" s="63" t="s">
        <v>432</v>
      </c>
      <c r="H22" s="51" t="s">
        <v>25</v>
      </c>
      <c r="I22" s="54" t="s">
        <v>27</v>
      </c>
      <c r="J22" s="89">
        <v>8.59</v>
      </c>
      <c r="K22" s="35">
        <v>5</v>
      </c>
      <c r="L22" s="24">
        <f t="shared" si="0"/>
        <v>5</v>
      </c>
      <c r="M22" s="25" t="str">
        <f t="shared" si="1"/>
        <v>OK</v>
      </c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5"/>
      <c r="AI22" s="75"/>
      <c r="AJ22" s="75"/>
      <c r="AK22" s="75"/>
    </row>
    <row r="23" spans="1:37" ht="39.950000000000003" customHeight="1" x14ac:dyDescent="0.25">
      <c r="A23" s="111"/>
      <c r="B23" s="114"/>
      <c r="C23" s="51">
        <v>20</v>
      </c>
      <c r="D23" s="52" t="s">
        <v>316</v>
      </c>
      <c r="E23" s="51" t="s">
        <v>83</v>
      </c>
      <c r="F23" s="51" t="s">
        <v>431</v>
      </c>
      <c r="G23" s="63" t="s">
        <v>433</v>
      </c>
      <c r="H23" s="51" t="s">
        <v>25</v>
      </c>
      <c r="I23" s="54" t="s">
        <v>27</v>
      </c>
      <c r="J23" s="89">
        <v>6.69</v>
      </c>
      <c r="K23" s="35"/>
      <c r="L23" s="24">
        <f t="shared" si="0"/>
        <v>0</v>
      </c>
      <c r="M23" s="25" t="str">
        <f t="shared" si="1"/>
        <v>OK</v>
      </c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5"/>
      <c r="AI23" s="75"/>
      <c r="AJ23" s="75"/>
      <c r="AK23" s="75"/>
    </row>
    <row r="24" spans="1:37" ht="39.950000000000003" customHeight="1" x14ac:dyDescent="0.25">
      <c r="A24" s="126">
        <v>3</v>
      </c>
      <c r="B24" s="120" t="s">
        <v>434</v>
      </c>
      <c r="C24" s="47">
        <v>21</v>
      </c>
      <c r="D24" s="48" t="s">
        <v>318</v>
      </c>
      <c r="E24" s="47" t="s">
        <v>232</v>
      </c>
      <c r="F24" s="47" t="s">
        <v>435</v>
      </c>
      <c r="G24" s="57" t="s">
        <v>436</v>
      </c>
      <c r="H24" s="47" t="s">
        <v>25</v>
      </c>
      <c r="I24" s="50" t="s">
        <v>27</v>
      </c>
      <c r="J24" s="88">
        <v>2.52</v>
      </c>
      <c r="K24" s="35">
        <v>20</v>
      </c>
      <c r="L24" s="24">
        <f t="shared" si="0"/>
        <v>20</v>
      </c>
      <c r="M24" s="25" t="str">
        <f t="shared" si="1"/>
        <v>OK</v>
      </c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5"/>
      <c r="AI24" s="75"/>
      <c r="AJ24" s="75"/>
      <c r="AK24" s="75"/>
    </row>
    <row r="25" spans="1:37" ht="39.950000000000003" customHeight="1" x14ac:dyDescent="0.25">
      <c r="A25" s="127"/>
      <c r="B25" s="121"/>
      <c r="C25" s="47">
        <v>22</v>
      </c>
      <c r="D25" s="48" t="s">
        <v>318</v>
      </c>
      <c r="E25" s="47" t="s">
        <v>231</v>
      </c>
      <c r="F25" s="47" t="s">
        <v>435</v>
      </c>
      <c r="G25" s="57" t="s">
        <v>437</v>
      </c>
      <c r="H25" s="47" t="s">
        <v>25</v>
      </c>
      <c r="I25" s="50" t="s">
        <v>27</v>
      </c>
      <c r="J25" s="88">
        <v>2.52</v>
      </c>
      <c r="K25" s="35">
        <v>400</v>
      </c>
      <c r="L25" s="24">
        <f t="shared" si="0"/>
        <v>400</v>
      </c>
      <c r="M25" s="25" t="str">
        <f t="shared" si="1"/>
        <v>OK</v>
      </c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5"/>
      <c r="AI25" s="75"/>
      <c r="AJ25" s="75"/>
      <c r="AK25" s="75"/>
    </row>
    <row r="26" spans="1:37" ht="39.950000000000003" customHeight="1" x14ac:dyDescent="0.25">
      <c r="A26" s="127"/>
      <c r="B26" s="121"/>
      <c r="C26" s="47">
        <v>23</v>
      </c>
      <c r="D26" s="48" t="s">
        <v>318</v>
      </c>
      <c r="E26" s="47" t="s">
        <v>233</v>
      </c>
      <c r="F26" s="47" t="s">
        <v>435</v>
      </c>
      <c r="G26" s="57" t="s">
        <v>438</v>
      </c>
      <c r="H26" s="47" t="s">
        <v>25</v>
      </c>
      <c r="I26" s="50" t="s">
        <v>27</v>
      </c>
      <c r="J26" s="88">
        <v>2.52</v>
      </c>
      <c r="K26" s="35">
        <v>20</v>
      </c>
      <c r="L26" s="24">
        <f t="shared" si="0"/>
        <v>20</v>
      </c>
      <c r="M26" s="25" t="str">
        <f t="shared" si="1"/>
        <v>OK</v>
      </c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5"/>
      <c r="AI26" s="75"/>
      <c r="AJ26" s="75"/>
      <c r="AK26" s="75"/>
    </row>
    <row r="27" spans="1:37" ht="39.950000000000003" customHeight="1" x14ac:dyDescent="0.25">
      <c r="A27" s="127"/>
      <c r="B27" s="121"/>
      <c r="C27" s="47">
        <v>24</v>
      </c>
      <c r="D27" s="48" t="s">
        <v>318</v>
      </c>
      <c r="E27" s="47" t="s">
        <v>234</v>
      </c>
      <c r="F27" s="47" t="s">
        <v>435</v>
      </c>
      <c r="G27" s="57" t="s">
        <v>439</v>
      </c>
      <c r="H27" s="47" t="s">
        <v>25</v>
      </c>
      <c r="I27" s="50" t="s">
        <v>27</v>
      </c>
      <c r="J27" s="88">
        <v>2.52</v>
      </c>
      <c r="K27" s="35">
        <v>20</v>
      </c>
      <c r="L27" s="24">
        <f t="shared" si="0"/>
        <v>20</v>
      </c>
      <c r="M27" s="25" t="str">
        <f t="shared" si="1"/>
        <v>OK</v>
      </c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5"/>
      <c r="AI27" s="75"/>
      <c r="AJ27" s="75"/>
      <c r="AK27" s="75"/>
    </row>
    <row r="28" spans="1:37" ht="39.950000000000003" customHeight="1" x14ac:dyDescent="0.25">
      <c r="A28" s="127"/>
      <c r="B28" s="121"/>
      <c r="C28" s="47">
        <v>25</v>
      </c>
      <c r="D28" s="48" t="s">
        <v>318</v>
      </c>
      <c r="E28" s="47" t="s">
        <v>235</v>
      </c>
      <c r="F28" s="47" t="s">
        <v>435</v>
      </c>
      <c r="G28" s="57" t="s">
        <v>440</v>
      </c>
      <c r="H28" s="47" t="s">
        <v>25</v>
      </c>
      <c r="I28" s="50" t="s">
        <v>27</v>
      </c>
      <c r="J28" s="88">
        <v>2.52</v>
      </c>
      <c r="K28" s="35">
        <v>20</v>
      </c>
      <c r="L28" s="24">
        <f t="shared" si="0"/>
        <v>20</v>
      </c>
      <c r="M28" s="25" t="str">
        <f t="shared" si="1"/>
        <v>OK</v>
      </c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5"/>
      <c r="AI28" s="75"/>
      <c r="AJ28" s="75"/>
      <c r="AK28" s="75"/>
    </row>
    <row r="29" spans="1:37" ht="39.950000000000003" customHeight="1" x14ac:dyDescent="0.25">
      <c r="A29" s="127"/>
      <c r="B29" s="121"/>
      <c r="C29" s="47">
        <v>26</v>
      </c>
      <c r="D29" s="48" t="s">
        <v>318</v>
      </c>
      <c r="E29" s="47" t="s">
        <v>236</v>
      </c>
      <c r="F29" s="47" t="s">
        <v>435</v>
      </c>
      <c r="G29" s="57" t="s">
        <v>441</v>
      </c>
      <c r="H29" s="47" t="s">
        <v>25</v>
      </c>
      <c r="I29" s="50" t="s">
        <v>27</v>
      </c>
      <c r="J29" s="88">
        <v>2.52</v>
      </c>
      <c r="K29" s="35">
        <v>20</v>
      </c>
      <c r="L29" s="24">
        <f t="shared" si="0"/>
        <v>20</v>
      </c>
      <c r="M29" s="25" t="str">
        <f t="shared" si="1"/>
        <v>OK</v>
      </c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5"/>
      <c r="AI29" s="75"/>
      <c r="AJ29" s="75"/>
      <c r="AK29" s="75"/>
    </row>
    <row r="30" spans="1:37" ht="39.950000000000003" customHeight="1" x14ac:dyDescent="0.25">
      <c r="A30" s="128"/>
      <c r="B30" s="122"/>
      <c r="C30" s="47">
        <v>27</v>
      </c>
      <c r="D30" s="48" t="s">
        <v>318</v>
      </c>
      <c r="E30" s="47" t="s">
        <v>237</v>
      </c>
      <c r="F30" s="47" t="s">
        <v>442</v>
      </c>
      <c r="G30" s="67" t="s">
        <v>238</v>
      </c>
      <c r="H30" s="47" t="s">
        <v>25</v>
      </c>
      <c r="I30" s="65" t="s">
        <v>27</v>
      </c>
      <c r="J30" s="88">
        <v>1.54</v>
      </c>
      <c r="K30" s="35"/>
      <c r="L30" s="24">
        <f t="shared" si="0"/>
        <v>0</v>
      </c>
      <c r="M30" s="25" t="str">
        <f t="shared" si="1"/>
        <v>OK</v>
      </c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5"/>
      <c r="AI30" s="75"/>
      <c r="AJ30" s="75"/>
      <c r="AK30" s="75"/>
    </row>
    <row r="31" spans="1:37" ht="39.950000000000003" customHeight="1" x14ac:dyDescent="0.25">
      <c r="A31" s="109">
        <v>4</v>
      </c>
      <c r="B31" s="112" t="s">
        <v>410</v>
      </c>
      <c r="C31" s="51">
        <v>28</v>
      </c>
      <c r="D31" s="52" t="s">
        <v>318</v>
      </c>
      <c r="E31" s="51" t="s">
        <v>86</v>
      </c>
      <c r="F31" s="51" t="s">
        <v>443</v>
      </c>
      <c r="G31" s="53" t="s">
        <v>388</v>
      </c>
      <c r="H31" s="51" t="s">
        <v>25</v>
      </c>
      <c r="I31" s="54" t="s">
        <v>27</v>
      </c>
      <c r="J31" s="89">
        <v>0.49</v>
      </c>
      <c r="K31" s="35">
        <v>1000</v>
      </c>
      <c r="L31" s="24">
        <f t="shared" si="0"/>
        <v>1000</v>
      </c>
      <c r="M31" s="25" t="str">
        <f t="shared" si="1"/>
        <v>OK</v>
      </c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5"/>
      <c r="AI31" s="75"/>
      <c r="AJ31" s="75"/>
      <c r="AK31" s="75"/>
    </row>
    <row r="32" spans="1:37" ht="39.950000000000003" customHeight="1" x14ac:dyDescent="0.25">
      <c r="A32" s="110"/>
      <c r="B32" s="113"/>
      <c r="C32" s="51">
        <v>29</v>
      </c>
      <c r="D32" s="52" t="s">
        <v>318</v>
      </c>
      <c r="E32" s="51" t="s">
        <v>87</v>
      </c>
      <c r="F32" s="51" t="s">
        <v>443</v>
      </c>
      <c r="G32" s="53" t="s">
        <v>389</v>
      </c>
      <c r="H32" s="51" t="s">
        <v>25</v>
      </c>
      <c r="I32" s="54" t="s">
        <v>27</v>
      </c>
      <c r="J32" s="89">
        <v>0.49</v>
      </c>
      <c r="K32" s="35">
        <v>1000</v>
      </c>
      <c r="L32" s="24">
        <f t="shared" si="0"/>
        <v>1000</v>
      </c>
      <c r="M32" s="25" t="str">
        <f t="shared" si="1"/>
        <v>OK</v>
      </c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75"/>
      <c r="AJ32" s="75"/>
      <c r="AK32" s="75"/>
    </row>
    <row r="33" spans="1:37" ht="39.950000000000003" customHeight="1" x14ac:dyDescent="0.25">
      <c r="A33" s="111"/>
      <c r="B33" s="114"/>
      <c r="C33" s="51">
        <v>30</v>
      </c>
      <c r="D33" s="52" t="s">
        <v>318</v>
      </c>
      <c r="E33" s="51" t="s">
        <v>88</v>
      </c>
      <c r="F33" s="51" t="s">
        <v>443</v>
      </c>
      <c r="G33" s="53" t="s">
        <v>390</v>
      </c>
      <c r="H33" s="51" t="s">
        <v>25</v>
      </c>
      <c r="I33" s="54" t="s">
        <v>27</v>
      </c>
      <c r="J33" s="89">
        <v>0.47</v>
      </c>
      <c r="K33" s="35">
        <v>300</v>
      </c>
      <c r="L33" s="24">
        <f t="shared" si="0"/>
        <v>300</v>
      </c>
      <c r="M33" s="25" t="str">
        <f t="shared" si="1"/>
        <v>OK</v>
      </c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75"/>
      <c r="AJ33" s="75"/>
      <c r="AK33" s="75"/>
    </row>
    <row r="34" spans="1:37" ht="39.950000000000003" customHeight="1" x14ac:dyDescent="0.25">
      <c r="A34" s="126">
        <v>5</v>
      </c>
      <c r="B34" s="120" t="s">
        <v>410</v>
      </c>
      <c r="C34" s="47">
        <v>31</v>
      </c>
      <c r="D34" s="48" t="s">
        <v>318</v>
      </c>
      <c r="E34" s="58" t="s">
        <v>98</v>
      </c>
      <c r="F34" s="58" t="s">
        <v>444</v>
      </c>
      <c r="G34" s="76" t="s">
        <v>324</v>
      </c>
      <c r="H34" s="58" t="s">
        <v>25</v>
      </c>
      <c r="I34" s="50" t="s">
        <v>27</v>
      </c>
      <c r="J34" s="88">
        <v>13</v>
      </c>
      <c r="K34" s="35">
        <v>5</v>
      </c>
      <c r="L34" s="24">
        <f t="shared" si="0"/>
        <v>5</v>
      </c>
      <c r="M34" s="25" t="str">
        <f t="shared" si="1"/>
        <v>OK</v>
      </c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5"/>
      <c r="AI34" s="75"/>
      <c r="AJ34" s="75"/>
      <c r="AK34" s="75"/>
    </row>
    <row r="35" spans="1:37" ht="39.950000000000003" customHeight="1" x14ac:dyDescent="0.25">
      <c r="A35" s="127"/>
      <c r="B35" s="121"/>
      <c r="C35" s="47">
        <v>32</v>
      </c>
      <c r="D35" s="48" t="s">
        <v>318</v>
      </c>
      <c r="E35" s="58" t="s">
        <v>104</v>
      </c>
      <c r="F35" s="58" t="s">
        <v>445</v>
      </c>
      <c r="G35" s="57" t="s">
        <v>396</v>
      </c>
      <c r="H35" s="58" t="s">
        <v>29</v>
      </c>
      <c r="I35" s="50" t="s">
        <v>27</v>
      </c>
      <c r="J35" s="90">
        <v>3.85</v>
      </c>
      <c r="K35" s="35">
        <v>10</v>
      </c>
      <c r="L35" s="24">
        <f t="shared" si="0"/>
        <v>10</v>
      </c>
      <c r="M35" s="25" t="str">
        <f t="shared" si="1"/>
        <v>OK</v>
      </c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5"/>
      <c r="AI35" s="75"/>
      <c r="AJ35" s="75"/>
      <c r="AK35" s="75"/>
    </row>
    <row r="36" spans="1:37" ht="39.950000000000003" customHeight="1" x14ac:dyDescent="0.25">
      <c r="A36" s="127"/>
      <c r="B36" s="121"/>
      <c r="C36" s="47">
        <v>33</v>
      </c>
      <c r="D36" s="48" t="s">
        <v>318</v>
      </c>
      <c r="E36" s="58" t="s">
        <v>99</v>
      </c>
      <c r="F36" s="58" t="s">
        <v>446</v>
      </c>
      <c r="G36" s="57" t="s">
        <v>391</v>
      </c>
      <c r="H36" s="58" t="s">
        <v>25</v>
      </c>
      <c r="I36" s="50" t="s">
        <v>27</v>
      </c>
      <c r="J36" s="90">
        <v>1.45</v>
      </c>
      <c r="K36" s="35">
        <v>12</v>
      </c>
      <c r="L36" s="24">
        <f t="shared" si="0"/>
        <v>12</v>
      </c>
      <c r="M36" s="25" t="str">
        <f t="shared" si="1"/>
        <v>OK</v>
      </c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5"/>
      <c r="AI36" s="75"/>
      <c r="AJ36" s="75"/>
      <c r="AK36" s="75"/>
    </row>
    <row r="37" spans="1:37" ht="39.950000000000003" customHeight="1" x14ac:dyDescent="0.25">
      <c r="A37" s="127"/>
      <c r="B37" s="121"/>
      <c r="C37" s="47">
        <v>34</v>
      </c>
      <c r="D37" s="48" t="s">
        <v>318</v>
      </c>
      <c r="E37" s="58" t="s">
        <v>100</v>
      </c>
      <c r="F37" s="58" t="s">
        <v>446</v>
      </c>
      <c r="G37" s="57" t="s">
        <v>392</v>
      </c>
      <c r="H37" s="58" t="s">
        <v>25</v>
      </c>
      <c r="I37" s="50" t="s">
        <v>27</v>
      </c>
      <c r="J37" s="90">
        <v>1.45</v>
      </c>
      <c r="K37" s="35">
        <v>12</v>
      </c>
      <c r="L37" s="24">
        <f t="shared" si="0"/>
        <v>12</v>
      </c>
      <c r="M37" s="25" t="str">
        <f t="shared" si="1"/>
        <v>OK</v>
      </c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5"/>
      <c r="AI37" s="75"/>
      <c r="AJ37" s="75"/>
      <c r="AK37" s="75"/>
    </row>
    <row r="38" spans="1:37" ht="39.950000000000003" customHeight="1" x14ac:dyDescent="0.25">
      <c r="A38" s="127"/>
      <c r="B38" s="121"/>
      <c r="C38" s="47">
        <v>35</v>
      </c>
      <c r="D38" s="48" t="s">
        <v>318</v>
      </c>
      <c r="E38" s="58" t="s">
        <v>101</v>
      </c>
      <c r="F38" s="58" t="s">
        <v>446</v>
      </c>
      <c r="G38" s="57" t="s">
        <v>393</v>
      </c>
      <c r="H38" s="58" t="s">
        <v>25</v>
      </c>
      <c r="I38" s="50" t="s">
        <v>27</v>
      </c>
      <c r="J38" s="90">
        <v>1.45</v>
      </c>
      <c r="K38" s="35">
        <v>12</v>
      </c>
      <c r="L38" s="24">
        <f t="shared" si="0"/>
        <v>12</v>
      </c>
      <c r="M38" s="25" t="str">
        <f t="shared" si="1"/>
        <v>OK</v>
      </c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5"/>
      <c r="AI38" s="75"/>
      <c r="AJ38" s="75"/>
      <c r="AK38" s="75"/>
    </row>
    <row r="39" spans="1:37" ht="39.950000000000003" customHeight="1" x14ac:dyDescent="0.25">
      <c r="A39" s="127"/>
      <c r="B39" s="121"/>
      <c r="C39" s="47">
        <v>36</v>
      </c>
      <c r="D39" s="48" t="s">
        <v>318</v>
      </c>
      <c r="E39" s="58" t="s">
        <v>102</v>
      </c>
      <c r="F39" s="58" t="s">
        <v>446</v>
      </c>
      <c r="G39" s="57" t="s">
        <v>394</v>
      </c>
      <c r="H39" s="58" t="s">
        <v>25</v>
      </c>
      <c r="I39" s="50" t="s">
        <v>27</v>
      </c>
      <c r="J39" s="90">
        <v>1.45</v>
      </c>
      <c r="K39" s="35">
        <v>12</v>
      </c>
      <c r="L39" s="24">
        <f t="shared" si="0"/>
        <v>12</v>
      </c>
      <c r="M39" s="25" t="str">
        <f t="shared" si="1"/>
        <v>OK</v>
      </c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5"/>
      <c r="AI39" s="75"/>
      <c r="AJ39" s="75"/>
      <c r="AK39" s="75"/>
    </row>
    <row r="40" spans="1:37" ht="39.950000000000003" customHeight="1" x14ac:dyDescent="0.25">
      <c r="A40" s="127"/>
      <c r="B40" s="121"/>
      <c r="C40" s="47">
        <v>37</v>
      </c>
      <c r="D40" s="48" t="s">
        <v>318</v>
      </c>
      <c r="E40" s="58" t="s">
        <v>103</v>
      </c>
      <c r="F40" s="58" t="s">
        <v>446</v>
      </c>
      <c r="G40" s="57" t="s">
        <v>395</v>
      </c>
      <c r="H40" s="58" t="s">
        <v>25</v>
      </c>
      <c r="I40" s="50" t="s">
        <v>27</v>
      </c>
      <c r="J40" s="90">
        <v>1.45</v>
      </c>
      <c r="K40" s="35">
        <v>12</v>
      </c>
      <c r="L40" s="24">
        <f t="shared" si="0"/>
        <v>12</v>
      </c>
      <c r="M40" s="25" t="str">
        <f t="shared" si="1"/>
        <v>OK</v>
      </c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5"/>
      <c r="AI40" s="75"/>
      <c r="AJ40" s="75"/>
      <c r="AK40" s="75"/>
    </row>
    <row r="41" spans="1:37" ht="39.950000000000003" customHeight="1" x14ac:dyDescent="0.25">
      <c r="A41" s="127"/>
      <c r="B41" s="121"/>
      <c r="C41" s="47">
        <v>38</v>
      </c>
      <c r="D41" s="48" t="s">
        <v>318</v>
      </c>
      <c r="E41" s="47" t="s">
        <v>93</v>
      </c>
      <c r="F41" s="47" t="s">
        <v>447</v>
      </c>
      <c r="G41" s="57" t="s">
        <v>448</v>
      </c>
      <c r="H41" s="47" t="s">
        <v>25</v>
      </c>
      <c r="I41" s="50" t="s">
        <v>27</v>
      </c>
      <c r="J41" s="90">
        <v>1.6</v>
      </c>
      <c r="K41" s="35">
        <v>48</v>
      </c>
      <c r="L41" s="24">
        <f t="shared" si="0"/>
        <v>48</v>
      </c>
      <c r="M41" s="25" t="str">
        <f t="shared" si="1"/>
        <v>OK</v>
      </c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5"/>
      <c r="AI41" s="75"/>
      <c r="AJ41" s="75"/>
      <c r="AK41" s="75"/>
    </row>
    <row r="42" spans="1:37" ht="39.950000000000003" customHeight="1" x14ac:dyDescent="0.25">
      <c r="A42" s="127"/>
      <c r="B42" s="121"/>
      <c r="C42" s="47">
        <v>39</v>
      </c>
      <c r="D42" s="48" t="s">
        <v>318</v>
      </c>
      <c r="E42" s="47" t="s">
        <v>97</v>
      </c>
      <c r="F42" s="47" t="s">
        <v>447</v>
      </c>
      <c r="G42" s="57" t="s">
        <v>449</v>
      </c>
      <c r="H42" s="47" t="s">
        <v>25</v>
      </c>
      <c r="I42" s="50" t="s">
        <v>27</v>
      </c>
      <c r="J42" s="90">
        <v>1.6</v>
      </c>
      <c r="K42" s="35">
        <v>24</v>
      </c>
      <c r="L42" s="24">
        <f t="shared" si="0"/>
        <v>24</v>
      </c>
      <c r="M42" s="25" t="str">
        <f t="shared" si="1"/>
        <v>OK</v>
      </c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5"/>
      <c r="AI42" s="75"/>
      <c r="AJ42" s="75"/>
      <c r="AK42" s="75"/>
    </row>
    <row r="43" spans="1:37" ht="39.950000000000003" customHeight="1" x14ac:dyDescent="0.25">
      <c r="A43" s="127"/>
      <c r="B43" s="121"/>
      <c r="C43" s="47">
        <v>40</v>
      </c>
      <c r="D43" s="48" t="s">
        <v>318</v>
      </c>
      <c r="E43" s="47" t="s">
        <v>95</v>
      </c>
      <c r="F43" s="47" t="s">
        <v>447</v>
      </c>
      <c r="G43" s="57" t="s">
        <v>450</v>
      </c>
      <c r="H43" s="47" t="s">
        <v>25</v>
      </c>
      <c r="I43" s="50" t="s">
        <v>27</v>
      </c>
      <c r="J43" s="90">
        <v>1.6</v>
      </c>
      <c r="K43" s="35">
        <v>24</v>
      </c>
      <c r="L43" s="24">
        <f t="shared" si="0"/>
        <v>24</v>
      </c>
      <c r="M43" s="25" t="str">
        <f t="shared" si="1"/>
        <v>OK</v>
      </c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5"/>
      <c r="AI43" s="75"/>
      <c r="AJ43" s="75"/>
      <c r="AK43" s="75"/>
    </row>
    <row r="44" spans="1:37" ht="39.950000000000003" customHeight="1" x14ac:dyDescent="0.25">
      <c r="A44" s="127"/>
      <c r="B44" s="121"/>
      <c r="C44" s="47">
        <v>41</v>
      </c>
      <c r="D44" s="48" t="s">
        <v>318</v>
      </c>
      <c r="E44" s="47" t="s">
        <v>96</v>
      </c>
      <c r="F44" s="47" t="s">
        <v>447</v>
      </c>
      <c r="G44" s="57" t="s">
        <v>451</v>
      </c>
      <c r="H44" s="47" t="s">
        <v>25</v>
      </c>
      <c r="I44" s="50" t="s">
        <v>27</v>
      </c>
      <c r="J44" s="90">
        <v>1.56</v>
      </c>
      <c r="K44" s="35">
        <v>36</v>
      </c>
      <c r="L44" s="24">
        <f t="shared" si="0"/>
        <v>36</v>
      </c>
      <c r="M44" s="25" t="str">
        <f t="shared" si="1"/>
        <v>OK</v>
      </c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5"/>
      <c r="AI44" s="75"/>
      <c r="AJ44" s="75"/>
      <c r="AK44" s="75"/>
    </row>
    <row r="45" spans="1:37" ht="39.950000000000003" customHeight="1" x14ac:dyDescent="0.25">
      <c r="A45" s="127"/>
      <c r="B45" s="121"/>
      <c r="C45" s="47">
        <v>42</v>
      </c>
      <c r="D45" s="48" t="s">
        <v>318</v>
      </c>
      <c r="E45" s="47" t="s">
        <v>94</v>
      </c>
      <c r="F45" s="47" t="s">
        <v>447</v>
      </c>
      <c r="G45" s="57" t="s">
        <v>452</v>
      </c>
      <c r="H45" s="47" t="s">
        <v>25</v>
      </c>
      <c r="I45" s="50" t="s">
        <v>27</v>
      </c>
      <c r="J45" s="90">
        <v>1.6</v>
      </c>
      <c r="K45" s="35">
        <v>48</v>
      </c>
      <c r="L45" s="24">
        <f t="shared" si="0"/>
        <v>48</v>
      </c>
      <c r="M45" s="25" t="str">
        <f t="shared" si="1"/>
        <v>OK</v>
      </c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5"/>
      <c r="AI45" s="75"/>
      <c r="AJ45" s="75"/>
      <c r="AK45" s="75"/>
    </row>
    <row r="46" spans="1:37" ht="39.950000000000003" customHeight="1" x14ac:dyDescent="0.25">
      <c r="A46" s="127"/>
      <c r="B46" s="121"/>
      <c r="C46" s="47">
        <v>43</v>
      </c>
      <c r="D46" s="48" t="s">
        <v>318</v>
      </c>
      <c r="E46" s="58" t="s">
        <v>106</v>
      </c>
      <c r="F46" s="58" t="s">
        <v>416</v>
      </c>
      <c r="G46" s="49" t="s">
        <v>453</v>
      </c>
      <c r="H46" s="47" t="s">
        <v>25</v>
      </c>
      <c r="I46" s="50" t="s">
        <v>27</v>
      </c>
      <c r="J46" s="90">
        <v>2</v>
      </c>
      <c r="K46" s="35"/>
      <c r="L46" s="24">
        <f t="shared" si="0"/>
        <v>0</v>
      </c>
      <c r="M46" s="25" t="str">
        <f t="shared" si="1"/>
        <v>OK</v>
      </c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5"/>
      <c r="AI46" s="75"/>
      <c r="AJ46" s="75"/>
      <c r="AK46" s="75"/>
    </row>
    <row r="47" spans="1:37" ht="39.950000000000003" customHeight="1" x14ac:dyDescent="0.25">
      <c r="A47" s="127"/>
      <c r="B47" s="121"/>
      <c r="C47" s="47">
        <v>44</v>
      </c>
      <c r="D47" s="48" t="s">
        <v>318</v>
      </c>
      <c r="E47" s="58" t="s">
        <v>107</v>
      </c>
      <c r="F47" s="58" t="s">
        <v>416</v>
      </c>
      <c r="G47" s="49" t="s">
        <v>454</v>
      </c>
      <c r="H47" s="47" t="s">
        <v>25</v>
      </c>
      <c r="I47" s="50" t="s">
        <v>27</v>
      </c>
      <c r="J47" s="90">
        <v>2</v>
      </c>
      <c r="K47" s="35"/>
      <c r="L47" s="24">
        <f t="shared" si="0"/>
        <v>0</v>
      </c>
      <c r="M47" s="25" t="str">
        <f t="shared" si="1"/>
        <v>OK</v>
      </c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5"/>
      <c r="AI47" s="75"/>
      <c r="AJ47" s="75"/>
      <c r="AK47" s="75"/>
    </row>
    <row r="48" spans="1:37" ht="39.950000000000003" customHeight="1" x14ac:dyDescent="0.25">
      <c r="A48" s="127"/>
      <c r="B48" s="121"/>
      <c r="C48" s="47">
        <v>45</v>
      </c>
      <c r="D48" s="48" t="s">
        <v>325</v>
      </c>
      <c r="E48" s="58" t="s">
        <v>105</v>
      </c>
      <c r="F48" s="58" t="s">
        <v>455</v>
      </c>
      <c r="G48" s="59" t="s">
        <v>456</v>
      </c>
      <c r="H48" s="47" t="s">
        <v>25</v>
      </c>
      <c r="I48" s="50" t="s">
        <v>27</v>
      </c>
      <c r="J48" s="90">
        <v>10</v>
      </c>
      <c r="K48" s="35"/>
      <c r="L48" s="24">
        <f t="shared" si="0"/>
        <v>0</v>
      </c>
      <c r="M48" s="25" t="str">
        <f t="shared" si="1"/>
        <v>OK</v>
      </c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5"/>
      <c r="AI48" s="75"/>
      <c r="AJ48" s="75"/>
      <c r="AK48" s="75"/>
    </row>
    <row r="49" spans="1:37" ht="39.950000000000003" customHeight="1" x14ac:dyDescent="0.25">
      <c r="A49" s="127"/>
      <c r="B49" s="121"/>
      <c r="C49" s="47">
        <v>46</v>
      </c>
      <c r="D49" s="48" t="s">
        <v>318</v>
      </c>
      <c r="E49" s="47" t="s">
        <v>135</v>
      </c>
      <c r="F49" s="47" t="s">
        <v>457</v>
      </c>
      <c r="G49" s="49" t="s">
        <v>136</v>
      </c>
      <c r="H49" s="47" t="s">
        <v>25</v>
      </c>
      <c r="I49" s="50" t="s">
        <v>134</v>
      </c>
      <c r="J49" s="88">
        <v>0.8</v>
      </c>
      <c r="K49" s="35">
        <v>500</v>
      </c>
      <c r="L49" s="24">
        <f t="shared" si="0"/>
        <v>500</v>
      </c>
      <c r="M49" s="25" t="str">
        <f t="shared" si="1"/>
        <v>OK</v>
      </c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5"/>
      <c r="AI49" s="75"/>
      <c r="AJ49" s="75"/>
      <c r="AK49" s="75"/>
    </row>
    <row r="50" spans="1:37" ht="39.950000000000003" customHeight="1" x14ac:dyDescent="0.25">
      <c r="A50" s="128"/>
      <c r="B50" s="122"/>
      <c r="C50" s="47">
        <v>47</v>
      </c>
      <c r="D50" s="48" t="s">
        <v>318</v>
      </c>
      <c r="E50" s="47" t="s">
        <v>132</v>
      </c>
      <c r="F50" s="47" t="s">
        <v>458</v>
      </c>
      <c r="G50" s="49" t="s">
        <v>133</v>
      </c>
      <c r="H50" s="47" t="s">
        <v>25</v>
      </c>
      <c r="I50" s="50" t="s">
        <v>134</v>
      </c>
      <c r="J50" s="88">
        <v>1.1599999999999999</v>
      </c>
      <c r="K50" s="35">
        <v>500</v>
      </c>
      <c r="L50" s="24">
        <f t="shared" si="0"/>
        <v>500</v>
      </c>
      <c r="M50" s="25" t="str">
        <f t="shared" si="1"/>
        <v>OK</v>
      </c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5"/>
      <c r="AI50" s="75"/>
      <c r="AJ50" s="75"/>
      <c r="AK50" s="75"/>
    </row>
    <row r="51" spans="1:37" ht="39.950000000000003" customHeight="1" x14ac:dyDescent="0.25">
      <c r="A51" s="110">
        <v>6</v>
      </c>
      <c r="B51" s="112" t="s">
        <v>410</v>
      </c>
      <c r="C51" s="51">
        <v>48</v>
      </c>
      <c r="D51" s="52" t="s">
        <v>318</v>
      </c>
      <c r="E51" s="60" t="s">
        <v>108</v>
      </c>
      <c r="F51" s="60" t="s">
        <v>412</v>
      </c>
      <c r="G51" s="53" t="s">
        <v>459</v>
      </c>
      <c r="H51" s="51" t="s">
        <v>25</v>
      </c>
      <c r="I51" s="54" t="s">
        <v>27</v>
      </c>
      <c r="J51" s="91">
        <v>1.36</v>
      </c>
      <c r="K51" s="35">
        <v>1200</v>
      </c>
      <c r="L51" s="24">
        <f t="shared" si="0"/>
        <v>1200</v>
      </c>
      <c r="M51" s="25" t="str">
        <f t="shared" si="1"/>
        <v>OK</v>
      </c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5"/>
      <c r="AI51" s="75"/>
      <c r="AJ51" s="75"/>
      <c r="AK51" s="75"/>
    </row>
    <row r="52" spans="1:37" ht="39.950000000000003" customHeight="1" x14ac:dyDescent="0.25">
      <c r="A52" s="110"/>
      <c r="B52" s="113"/>
      <c r="C52" s="51">
        <v>49</v>
      </c>
      <c r="D52" s="52" t="s">
        <v>318</v>
      </c>
      <c r="E52" s="60" t="s">
        <v>109</v>
      </c>
      <c r="F52" s="60" t="s">
        <v>412</v>
      </c>
      <c r="G52" s="53" t="s">
        <v>460</v>
      </c>
      <c r="H52" s="51" t="s">
        <v>25</v>
      </c>
      <c r="I52" s="54" t="s">
        <v>27</v>
      </c>
      <c r="J52" s="91">
        <v>1.38</v>
      </c>
      <c r="K52" s="35">
        <v>1200</v>
      </c>
      <c r="L52" s="24">
        <f t="shared" si="0"/>
        <v>1200</v>
      </c>
      <c r="M52" s="25" t="str">
        <f t="shared" si="1"/>
        <v>OK</v>
      </c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5"/>
      <c r="AI52" s="75"/>
      <c r="AJ52" s="75"/>
      <c r="AK52" s="75"/>
    </row>
    <row r="53" spans="1:37" ht="39.950000000000003" customHeight="1" x14ac:dyDescent="0.25">
      <c r="A53" s="110"/>
      <c r="B53" s="113"/>
      <c r="C53" s="51">
        <v>50</v>
      </c>
      <c r="D53" s="52" t="s">
        <v>318</v>
      </c>
      <c r="E53" s="60" t="s">
        <v>110</v>
      </c>
      <c r="F53" s="60" t="s">
        <v>412</v>
      </c>
      <c r="G53" s="53" t="s">
        <v>461</v>
      </c>
      <c r="H53" s="51" t="s">
        <v>25</v>
      </c>
      <c r="I53" s="54" t="s">
        <v>27</v>
      </c>
      <c r="J53" s="91">
        <v>1.36</v>
      </c>
      <c r="K53" s="35">
        <v>480</v>
      </c>
      <c r="L53" s="24">
        <f t="shared" si="0"/>
        <v>480</v>
      </c>
      <c r="M53" s="25" t="str">
        <f t="shared" si="1"/>
        <v>OK</v>
      </c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5"/>
      <c r="AI53" s="75"/>
      <c r="AJ53" s="75"/>
      <c r="AK53" s="75"/>
    </row>
    <row r="54" spans="1:37" ht="39.950000000000003" customHeight="1" x14ac:dyDescent="0.25">
      <c r="A54" s="110"/>
      <c r="B54" s="113"/>
      <c r="C54" s="51">
        <v>51</v>
      </c>
      <c r="D54" s="52" t="s">
        <v>318</v>
      </c>
      <c r="E54" s="60" t="s">
        <v>111</v>
      </c>
      <c r="F54" s="60" t="s">
        <v>412</v>
      </c>
      <c r="G54" s="53" t="s">
        <v>462</v>
      </c>
      <c r="H54" s="51" t="s">
        <v>25</v>
      </c>
      <c r="I54" s="54" t="s">
        <v>27</v>
      </c>
      <c r="J54" s="91">
        <v>1.36</v>
      </c>
      <c r="K54" s="35">
        <v>720</v>
      </c>
      <c r="L54" s="24">
        <f t="shared" si="0"/>
        <v>720</v>
      </c>
      <c r="M54" s="25" t="str">
        <f t="shared" si="1"/>
        <v>OK</v>
      </c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5"/>
      <c r="AI54" s="75"/>
      <c r="AJ54" s="75"/>
      <c r="AK54" s="75"/>
    </row>
    <row r="55" spans="1:37" ht="39.950000000000003" customHeight="1" x14ac:dyDescent="0.25">
      <c r="A55" s="111"/>
      <c r="B55" s="114"/>
      <c r="C55" s="51">
        <v>52</v>
      </c>
      <c r="D55" s="52" t="s">
        <v>326</v>
      </c>
      <c r="E55" s="51" t="s">
        <v>112</v>
      </c>
      <c r="F55" s="51" t="s">
        <v>414</v>
      </c>
      <c r="G55" s="53" t="s">
        <v>113</v>
      </c>
      <c r="H55" s="51" t="s">
        <v>25</v>
      </c>
      <c r="I55" s="54" t="s">
        <v>114</v>
      </c>
      <c r="J55" s="89">
        <v>4.72</v>
      </c>
      <c r="K55" s="35">
        <v>204</v>
      </c>
      <c r="L55" s="24">
        <f t="shared" si="0"/>
        <v>204</v>
      </c>
      <c r="M55" s="25" t="str">
        <f t="shared" si="1"/>
        <v>OK</v>
      </c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5"/>
      <c r="AI55" s="75"/>
      <c r="AJ55" s="75"/>
      <c r="AK55" s="75"/>
    </row>
    <row r="56" spans="1:37" ht="39.950000000000003" customHeight="1" x14ac:dyDescent="0.25">
      <c r="A56" s="126">
        <v>7</v>
      </c>
      <c r="B56" s="120" t="s">
        <v>410</v>
      </c>
      <c r="C56" s="47">
        <v>53</v>
      </c>
      <c r="D56" s="48" t="s">
        <v>316</v>
      </c>
      <c r="E56" s="47" t="s">
        <v>143</v>
      </c>
      <c r="F56" s="47" t="s">
        <v>463</v>
      </c>
      <c r="G56" s="49" t="s">
        <v>144</v>
      </c>
      <c r="H56" s="47" t="s">
        <v>33</v>
      </c>
      <c r="I56" s="50" t="s">
        <v>27</v>
      </c>
      <c r="J56" s="88">
        <v>0.73</v>
      </c>
      <c r="K56" s="35">
        <v>10</v>
      </c>
      <c r="L56" s="24">
        <f t="shared" si="0"/>
        <v>10</v>
      </c>
      <c r="M56" s="25" t="str">
        <f t="shared" si="1"/>
        <v>OK</v>
      </c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5"/>
      <c r="AI56" s="75"/>
      <c r="AJ56" s="75"/>
      <c r="AK56" s="75"/>
    </row>
    <row r="57" spans="1:37" ht="39.950000000000003" customHeight="1" x14ac:dyDescent="0.25">
      <c r="A57" s="127"/>
      <c r="B57" s="121"/>
      <c r="C57" s="47">
        <v>54</v>
      </c>
      <c r="D57" s="48" t="s">
        <v>316</v>
      </c>
      <c r="E57" s="47" t="s">
        <v>145</v>
      </c>
      <c r="F57" s="47" t="s">
        <v>463</v>
      </c>
      <c r="G57" s="49" t="s">
        <v>146</v>
      </c>
      <c r="H57" s="47" t="s">
        <v>33</v>
      </c>
      <c r="I57" s="50" t="s">
        <v>27</v>
      </c>
      <c r="J57" s="88">
        <v>0.73</v>
      </c>
      <c r="K57" s="35">
        <v>10</v>
      </c>
      <c r="L57" s="24">
        <f t="shared" si="0"/>
        <v>10</v>
      </c>
      <c r="M57" s="25" t="str">
        <f t="shared" si="1"/>
        <v>OK</v>
      </c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5"/>
      <c r="AI57" s="75"/>
      <c r="AJ57" s="75"/>
      <c r="AK57" s="75"/>
    </row>
    <row r="58" spans="1:37" ht="39.950000000000003" customHeight="1" x14ac:dyDescent="0.25">
      <c r="A58" s="127"/>
      <c r="B58" s="121"/>
      <c r="C58" s="47">
        <v>55</v>
      </c>
      <c r="D58" s="48" t="s">
        <v>316</v>
      </c>
      <c r="E58" s="47" t="s">
        <v>147</v>
      </c>
      <c r="F58" s="47" t="s">
        <v>463</v>
      </c>
      <c r="G58" s="49" t="s">
        <v>148</v>
      </c>
      <c r="H58" s="47" t="s">
        <v>33</v>
      </c>
      <c r="I58" s="50" t="s">
        <v>27</v>
      </c>
      <c r="J58" s="88">
        <v>0.73</v>
      </c>
      <c r="K58" s="35">
        <v>50</v>
      </c>
      <c r="L58" s="24">
        <f t="shared" si="0"/>
        <v>50</v>
      </c>
      <c r="M58" s="25" t="str">
        <f t="shared" si="1"/>
        <v>OK</v>
      </c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5"/>
      <c r="AI58" s="75"/>
      <c r="AJ58" s="75"/>
      <c r="AK58" s="75"/>
    </row>
    <row r="59" spans="1:37" ht="39.950000000000003" customHeight="1" x14ac:dyDescent="0.25">
      <c r="A59" s="127"/>
      <c r="B59" s="121"/>
      <c r="C59" s="47">
        <v>56</v>
      </c>
      <c r="D59" s="48" t="s">
        <v>316</v>
      </c>
      <c r="E59" s="47" t="s">
        <v>149</v>
      </c>
      <c r="F59" s="47" t="s">
        <v>463</v>
      </c>
      <c r="G59" s="49" t="s">
        <v>150</v>
      </c>
      <c r="H59" s="47" t="s">
        <v>25</v>
      </c>
      <c r="I59" s="50" t="s">
        <v>27</v>
      </c>
      <c r="J59" s="88">
        <v>0.73</v>
      </c>
      <c r="K59" s="35">
        <v>10</v>
      </c>
      <c r="L59" s="24">
        <f t="shared" si="0"/>
        <v>10</v>
      </c>
      <c r="M59" s="25" t="str">
        <f t="shared" si="1"/>
        <v>OK</v>
      </c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5"/>
      <c r="AI59" s="75"/>
      <c r="AJ59" s="75"/>
      <c r="AK59" s="75"/>
    </row>
    <row r="60" spans="1:37" ht="39.950000000000003" customHeight="1" x14ac:dyDescent="0.25">
      <c r="A60" s="127"/>
      <c r="B60" s="121"/>
      <c r="C60" s="47">
        <v>57</v>
      </c>
      <c r="D60" s="48" t="s">
        <v>316</v>
      </c>
      <c r="E60" s="47" t="s">
        <v>151</v>
      </c>
      <c r="F60" s="47" t="s">
        <v>463</v>
      </c>
      <c r="G60" s="49" t="s">
        <v>152</v>
      </c>
      <c r="H60" s="47" t="s">
        <v>33</v>
      </c>
      <c r="I60" s="50" t="s">
        <v>27</v>
      </c>
      <c r="J60" s="88">
        <v>0.73</v>
      </c>
      <c r="K60" s="35">
        <v>10</v>
      </c>
      <c r="L60" s="24">
        <f t="shared" si="0"/>
        <v>10</v>
      </c>
      <c r="M60" s="25" t="str">
        <f t="shared" si="1"/>
        <v>OK</v>
      </c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5"/>
      <c r="AI60" s="75"/>
      <c r="AJ60" s="75"/>
      <c r="AK60" s="75"/>
    </row>
    <row r="61" spans="1:37" ht="39.950000000000003" customHeight="1" x14ac:dyDescent="0.25">
      <c r="A61" s="127"/>
      <c r="B61" s="121"/>
      <c r="C61" s="47">
        <v>58</v>
      </c>
      <c r="D61" s="48" t="s">
        <v>317</v>
      </c>
      <c r="E61" s="61" t="s">
        <v>159</v>
      </c>
      <c r="F61" s="61" t="s">
        <v>464</v>
      </c>
      <c r="G61" s="49" t="s">
        <v>465</v>
      </c>
      <c r="H61" s="47" t="s">
        <v>33</v>
      </c>
      <c r="I61" s="50" t="s">
        <v>27</v>
      </c>
      <c r="J61" s="88">
        <v>1.42</v>
      </c>
      <c r="K61" s="35">
        <v>10</v>
      </c>
      <c r="L61" s="24">
        <f t="shared" si="0"/>
        <v>10</v>
      </c>
      <c r="M61" s="25" t="str">
        <f t="shared" si="1"/>
        <v>OK</v>
      </c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5"/>
      <c r="AI61" s="75"/>
      <c r="AJ61" s="75"/>
      <c r="AK61" s="75"/>
    </row>
    <row r="62" spans="1:37" ht="39.950000000000003" customHeight="1" x14ac:dyDescent="0.25">
      <c r="A62" s="127"/>
      <c r="B62" s="121"/>
      <c r="C62" s="47">
        <v>59</v>
      </c>
      <c r="D62" s="48" t="s">
        <v>317</v>
      </c>
      <c r="E62" s="61" t="s">
        <v>158</v>
      </c>
      <c r="F62" s="61" t="s">
        <v>464</v>
      </c>
      <c r="G62" s="49" t="s">
        <v>466</v>
      </c>
      <c r="H62" s="47" t="s">
        <v>33</v>
      </c>
      <c r="I62" s="50" t="s">
        <v>27</v>
      </c>
      <c r="J62" s="88">
        <v>1.42</v>
      </c>
      <c r="K62" s="35">
        <v>10</v>
      </c>
      <c r="L62" s="24">
        <f t="shared" si="0"/>
        <v>10</v>
      </c>
      <c r="M62" s="25" t="str">
        <f t="shared" si="1"/>
        <v>OK</v>
      </c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5"/>
      <c r="AI62" s="75"/>
      <c r="AJ62" s="75"/>
      <c r="AK62" s="75"/>
    </row>
    <row r="63" spans="1:37" ht="39.950000000000003" customHeight="1" x14ac:dyDescent="0.25">
      <c r="A63" s="127"/>
      <c r="B63" s="121"/>
      <c r="C63" s="47">
        <v>60</v>
      </c>
      <c r="D63" s="48" t="s">
        <v>317</v>
      </c>
      <c r="E63" s="47" t="s">
        <v>157</v>
      </c>
      <c r="F63" s="47" t="s">
        <v>464</v>
      </c>
      <c r="G63" s="49" t="s">
        <v>467</v>
      </c>
      <c r="H63" s="47" t="s">
        <v>33</v>
      </c>
      <c r="I63" s="50" t="s">
        <v>27</v>
      </c>
      <c r="J63" s="88">
        <v>1.42</v>
      </c>
      <c r="K63" s="35"/>
      <c r="L63" s="24">
        <f t="shared" si="0"/>
        <v>0</v>
      </c>
      <c r="M63" s="25" t="str">
        <f t="shared" si="1"/>
        <v>OK</v>
      </c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5"/>
      <c r="AI63" s="75"/>
      <c r="AJ63" s="75"/>
      <c r="AK63" s="75"/>
    </row>
    <row r="64" spans="1:37" ht="39.950000000000003" customHeight="1" x14ac:dyDescent="0.25">
      <c r="A64" s="127"/>
      <c r="B64" s="121"/>
      <c r="C64" s="47">
        <v>61</v>
      </c>
      <c r="D64" s="48" t="s">
        <v>317</v>
      </c>
      <c r="E64" s="61" t="s">
        <v>161</v>
      </c>
      <c r="F64" s="61" t="s">
        <v>464</v>
      </c>
      <c r="G64" s="49" t="s">
        <v>468</v>
      </c>
      <c r="H64" s="47" t="s">
        <v>33</v>
      </c>
      <c r="I64" s="50" t="s">
        <v>27</v>
      </c>
      <c r="J64" s="88">
        <v>1.42</v>
      </c>
      <c r="K64" s="35">
        <v>10</v>
      </c>
      <c r="L64" s="24">
        <f t="shared" si="0"/>
        <v>10</v>
      </c>
      <c r="M64" s="25" t="str">
        <f t="shared" si="1"/>
        <v>OK</v>
      </c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5"/>
      <c r="AI64" s="75"/>
      <c r="AJ64" s="75"/>
      <c r="AK64" s="75"/>
    </row>
    <row r="65" spans="1:37" ht="39.950000000000003" customHeight="1" x14ac:dyDescent="0.25">
      <c r="A65" s="127"/>
      <c r="B65" s="121"/>
      <c r="C65" s="47">
        <v>62</v>
      </c>
      <c r="D65" s="48" t="s">
        <v>317</v>
      </c>
      <c r="E65" s="47" t="s">
        <v>153</v>
      </c>
      <c r="F65" s="47" t="s">
        <v>464</v>
      </c>
      <c r="G65" s="49" t="s">
        <v>469</v>
      </c>
      <c r="H65" s="47" t="s">
        <v>33</v>
      </c>
      <c r="I65" s="50" t="s">
        <v>27</v>
      </c>
      <c r="J65" s="88">
        <v>1.42</v>
      </c>
      <c r="K65" s="35"/>
      <c r="L65" s="24">
        <f t="shared" si="0"/>
        <v>0</v>
      </c>
      <c r="M65" s="25" t="str">
        <f t="shared" si="1"/>
        <v>OK</v>
      </c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5"/>
      <c r="AI65" s="75"/>
      <c r="AJ65" s="75"/>
      <c r="AK65" s="75"/>
    </row>
    <row r="66" spans="1:37" ht="39.950000000000003" customHeight="1" x14ac:dyDescent="0.25">
      <c r="A66" s="127"/>
      <c r="B66" s="121"/>
      <c r="C66" s="47">
        <v>63</v>
      </c>
      <c r="D66" s="48" t="s">
        <v>317</v>
      </c>
      <c r="E66" s="47" t="s">
        <v>156</v>
      </c>
      <c r="F66" s="47" t="s">
        <v>464</v>
      </c>
      <c r="G66" s="49" t="s">
        <v>470</v>
      </c>
      <c r="H66" s="47" t="s">
        <v>33</v>
      </c>
      <c r="I66" s="50" t="s">
        <v>27</v>
      </c>
      <c r="J66" s="88">
        <v>1.42</v>
      </c>
      <c r="K66" s="35"/>
      <c r="L66" s="24">
        <f t="shared" si="0"/>
        <v>0</v>
      </c>
      <c r="M66" s="25" t="str">
        <f t="shared" si="1"/>
        <v>OK</v>
      </c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5"/>
      <c r="AI66" s="75"/>
      <c r="AJ66" s="75"/>
      <c r="AK66" s="75"/>
    </row>
    <row r="67" spans="1:37" ht="39.950000000000003" customHeight="1" x14ac:dyDescent="0.25">
      <c r="A67" s="127"/>
      <c r="B67" s="121"/>
      <c r="C67" s="47">
        <v>64</v>
      </c>
      <c r="D67" s="48" t="s">
        <v>317</v>
      </c>
      <c r="E67" s="47" t="s">
        <v>154</v>
      </c>
      <c r="F67" s="47" t="s">
        <v>464</v>
      </c>
      <c r="G67" s="49" t="s">
        <v>471</v>
      </c>
      <c r="H67" s="47" t="s">
        <v>33</v>
      </c>
      <c r="I67" s="50" t="s">
        <v>27</v>
      </c>
      <c r="J67" s="88">
        <v>1.42</v>
      </c>
      <c r="K67" s="35"/>
      <c r="L67" s="24">
        <f t="shared" si="0"/>
        <v>0</v>
      </c>
      <c r="M67" s="25" t="str">
        <f t="shared" si="1"/>
        <v>OK</v>
      </c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5"/>
      <c r="AI67" s="75"/>
      <c r="AJ67" s="75"/>
      <c r="AK67" s="75"/>
    </row>
    <row r="68" spans="1:37" ht="39.950000000000003" customHeight="1" x14ac:dyDescent="0.25">
      <c r="A68" s="127"/>
      <c r="B68" s="121"/>
      <c r="C68" s="47">
        <v>65</v>
      </c>
      <c r="D68" s="48" t="s">
        <v>317</v>
      </c>
      <c r="E68" s="47" t="s">
        <v>155</v>
      </c>
      <c r="F68" s="47" t="s">
        <v>464</v>
      </c>
      <c r="G68" s="49" t="s">
        <v>472</v>
      </c>
      <c r="H68" s="47" t="s">
        <v>33</v>
      </c>
      <c r="I68" s="50" t="s">
        <v>27</v>
      </c>
      <c r="J68" s="88">
        <v>1.42</v>
      </c>
      <c r="K68" s="40"/>
      <c r="L68" s="24">
        <f t="shared" si="0"/>
        <v>0</v>
      </c>
      <c r="M68" s="25" t="str">
        <f t="shared" si="1"/>
        <v>OK</v>
      </c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5"/>
      <c r="AI68" s="75"/>
      <c r="AJ68" s="75"/>
      <c r="AK68" s="75"/>
    </row>
    <row r="69" spans="1:37" ht="39.950000000000003" customHeight="1" x14ac:dyDescent="0.25">
      <c r="A69" s="127"/>
      <c r="B69" s="121"/>
      <c r="C69" s="47">
        <v>66</v>
      </c>
      <c r="D69" s="48" t="s">
        <v>317</v>
      </c>
      <c r="E69" s="61" t="s">
        <v>160</v>
      </c>
      <c r="F69" s="47" t="s">
        <v>464</v>
      </c>
      <c r="G69" s="49" t="s">
        <v>473</v>
      </c>
      <c r="H69" s="47" t="s">
        <v>33</v>
      </c>
      <c r="I69" s="50" t="s">
        <v>27</v>
      </c>
      <c r="J69" s="88">
        <v>1.42</v>
      </c>
      <c r="K69" s="35">
        <v>10</v>
      </c>
      <c r="L69" s="24">
        <f t="shared" ref="L69:L132" si="2">K69-(SUM(N69:AG69))</f>
        <v>10</v>
      </c>
      <c r="M69" s="25" t="str">
        <f t="shared" ref="M69:M132" si="3">IF(L69&lt;0,"ATENÇÃO","OK")</f>
        <v>OK</v>
      </c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5"/>
      <c r="AI69" s="75"/>
      <c r="AJ69" s="75"/>
      <c r="AK69" s="75"/>
    </row>
    <row r="70" spans="1:37" ht="39.950000000000003" customHeight="1" x14ac:dyDescent="0.25">
      <c r="A70" s="127"/>
      <c r="B70" s="121"/>
      <c r="C70" s="47">
        <v>67</v>
      </c>
      <c r="D70" s="48" t="s">
        <v>317</v>
      </c>
      <c r="E70" s="47" t="s">
        <v>162</v>
      </c>
      <c r="F70" s="47" t="s">
        <v>464</v>
      </c>
      <c r="G70" s="49" t="s">
        <v>474</v>
      </c>
      <c r="H70" s="47" t="s">
        <v>33</v>
      </c>
      <c r="I70" s="50" t="s">
        <v>27</v>
      </c>
      <c r="J70" s="88">
        <v>1.42</v>
      </c>
      <c r="K70" s="35"/>
      <c r="L70" s="24">
        <f t="shared" si="2"/>
        <v>0</v>
      </c>
      <c r="M70" s="25" t="str">
        <f t="shared" si="3"/>
        <v>OK</v>
      </c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5"/>
      <c r="AI70" s="75"/>
      <c r="AJ70" s="75"/>
      <c r="AK70" s="75"/>
    </row>
    <row r="71" spans="1:37" ht="39.950000000000003" customHeight="1" x14ac:dyDescent="0.25">
      <c r="A71" s="127"/>
      <c r="B71" s="121"/>
      <c r="C71" s="47">
        <v>68</v>
      </c>
      <c r="D71" s="48" t="s">
        <v>317</v>
      </c>
      <c r="E71" s="47" t="s">
        <v>163</v>
      </c>
      <c r="F71" s="47" t="s">
        <v>464</v>
      </c>
      <c r="G71" s="49" t="s">
        <v>475</v>
      </c>
      <c r="H71" s="47" t="s">
        <v>33</v>
      </c>
      <c r="I71" s="50" t="s">
        <v>27</v>
      </c>
      <c r="J71" s="88">
        <v>1.42</v>
      </c>
      <c r="K71" s="35"/>
      <c r="L71" s="24">
        <f t="shared" si="2"/>
        <v>0</v>
      </c>
      <c r="M71" s="25" t="str">
        <f t="shared" si="3"/>
        <v>OK</v>
      </c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5"/>
      <c r="AI71" s="75"/>
      <c r="AJ71" s="75"/>
      <c r="AK71" s="75"/>
    </row>
    <row r="72" spans="1:37" ht="39.950000000000003" customHeight="1" x14ac:dyDescent="0.25">
      <c r="A72" s="127"/>
      <c r="B72" s="121"/>
      <c r="C72" s="47">
        <v>69</v>
      </c>
      <c r="D72" s="48" t="s">
        <v>318</v>
      </c>
      <c r="E72" s="47" t="s">
        <v>124</v>
      </c>
      <c r="F72" s="47" t="s">
        <v>476</v>
      </c>
      <c r="G72" s="49" t="s">
        <v>125</v>
      </c>
      <c r="H72" s="47" t="s">
        <v>25</v>
      </c>
      <c r="I72" s="50" t="s">
        <v>27</v>
      </c>
      <c r="J72" s="88">
        <v>1.19</v>
      </c>
      <c r="K72" s="35">
        <v>10</v>
      </c>
      <c r="L72" s="24">
        <f t="shared" si="2"/>
        <v>10</v>
      </c>
      <c r="M72" s="25" t="str">
        <f t="shared" si="3"/>
        <v>OK</v>
      </c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5"/>
      <c r="AI72" s="75"/>
      <c r="AJ72" s="75"/>
      <c r="AK72" s="75"/>
    </row>
    <row r="73" spans="1:37" ht="39.950000000000003" customHeight="1" x14ac:dyDescent="0.25">
      <c r="A73" s="127"/>
      <c r="B73" s="121"/>
      <c r="C73" s="47">
        <v>70</v>
      </c>
      <c r="D73" s="48" t="s">
        <v>318</v>
      </c>
      <c r="E73" s="47" t="s">
        <v>115</v>
      </c>
      <c r="F73" s="47" t="s">
        <v>477</v>
      </c>
      <c r="G73" s="49" t="s">
        <v>327</v>
      </c>
      <c r="H73" s="47" t="s">
        <v>28</v>
      </c>
      <c r="I73" s="50" t="s">
        <v>27</v>
      </c>
      <c r="J73" s="88">
        <v>1.64</v>
      </c>
      <c r="K73" s="35">
        <v>50</v>
      </c>
      <c r="L73" s="24">
        <f t="shared" si="2"/>
        <v>50</v>
      </c>
      <c r="M73" s="25" t="str">
        <f t="shared" si="3"/>
        <v>OK</v>
      </c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5"/>
      <c r="AI73" s="75"/>
      <c r="AJ73" s="75"/>
      <c r="AK73" s="75"/>
    </row>
    <row r="74" spans="1:37" ht="39.950000000000003" customHeight="1" x14ac:dyDescent="0.25">
      <c r="A74" s="127"/>
      <c r="B74" s="121"/>
      <c r="C74" s="47">
        <v>71</v>
      </c>
      <c r="D74" s="48" t="s">
        <v>318</v>
      </c>
      <c r="E74" s="47" t="s">
        <v>116</v>
      </c>
      <c r="F74" s="47" t="s">
        <v>477</v>
      </c>
      <c r="G74" s="49" t="s">
        <v>328</v>
      </c>
      <c r="H74" s="47" t="s">
        <v>28</v>
      </c>
      <c r="I74" s="50" t="s">
        <v>27</v>
      </c>
      <c r="J74" s="88">
        <v>1.43</v>
      </c>
      <c r="K74" s="35">
        <v>50</v>
      </c>
      <c r="L74" s="24">
        <f t="shared" si="2"/>
        <v>50</v>
      </c>
      <c r="M74" s="25" t="str">
        <f t="shared" si="3"/>
        <v>OK</v>
      </c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5"/>
      <c r="AI74" s="75"/>
      <c r="AJ74" s="75"/>
      <c r="AK74" s="75"/>
    </row>
    <row r="75" spans="1:37" ht="39.950000000000003" customHeight="1" x14ac:dyDescent="0.25">
      <c r="A75" s="127"/>
      <c r="B75" s="121"/>
      <c r="C75" s="47">
        <v>72</v>
      </c>
      <c r="D75" s="48" t="s">
        <v>318</v>
      </c>
      <c r="E75" s="47" t="s">
        <v>117</v>
      </c>
      <c r="F75" s="47" t="s">
        <v>477</v>
      </c>
      <c r="G75" s="49" t="s">
        <v>329</v>
      </c>
      <c r="H75" s="47" t="s">
        <v>28</v>
      </c>
      <c r="I75" s="50" t="s">
        <v>27</v>
      </c>
      <c r="J75" s="88">
        <v>1.42</v>
      </c>
      <c r="K75" s="35">
        <v>50</v>
      </c>
      <c r="L75" s="24">
        <f t="shared" si="2"/>
        <v>50</v>
      </c>
      <c r="M75" s="25" t="str">
        <f t="shared" si="3"/>
        <v>OK</v>
      </c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5"/>
      <c r="AI75" s="75"/>
      <c r="AJ75" s="75"/>
      <c r="AK75" s="75"/>
    </row>
    <row r="76" spans="1:37" ht="39.950000000000003" customHeight="1" x14ac:dyDescent="0.25">
      <c r="A76" s="127"/>
      <c r="B76" s="121"/>
      <c r="C76" s="47">
        <v>73</v>
      </c>
      <c r="D76" s="48" t="s">
        <v>318</v>
      </c>
      <c r="E76" s="47" t="s">
        <v>118</v>
      </c>
      <c r="F76" s="47" t="s">
        <v>477</v>
      </c>
      <c r="G76" s="49" t="s">
        <v>330</v>
      </c>
      <c r="H76" s="47" t="s">
        <v>28</v>
      </c>
      <c r="I76" s="50" t="s">
        <v>27</v>
      </c>
      <c r="J76" s="88">
        <v>1.84</v>
      </c>
      <c r="K76" s="35">
        <v>50</v>
      </c>
      <c r="L76" s="24">
        <f t="shared" si="2"/>
        <v>50</v>
      </c>
      <c r="M76" s="25" t="str">
        <f t="shared" si="3"/>
        <v>OK</v>
      </c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5"/>
      <c r="AI76" s="75"/>
      <c r="AJ76" s="75"/>
      <c r="AK76" s="75"/>
    </row>
    <row r="77" spans="1:37" ht="39.950000000000003" customHeight="1" x14ac:dyDescent="0.25">
      <c r="A77" s="127"/>
      <c r="B77" s="121"/>
      <c r="C77" s="47">
        <v>74</v>
      </c>
      <c r="D77" s="48" t="s">
        <v>318</v>
      </c>
      <c r="E77" s="47" t="s">
        <v>119</v>
      </c>
      <c r="F77" s="47" t="s">
        <v>477</v>
      </c>
      <c r="G77" s="49" t="s">
        <v>331</v>
      </c>
      <c r="H77" s="47" t="s">
        <v>28</v>
      </c>
      <c r="I77" s="50" t="s">
        <v>27</v>
      </c>
      <c r="J77" s="88">
        <v>1.88</v>
      </c>
      <c r="K77" s="35">
        <v>50</v>
      </c>
      <c r="L77" s="24">
        <f t="shared" si="2"/>
        <v>50</v>
      </c>
      <c r="M77" s="25" t="str">
        <f t="shared" si="3"/>
        <v>OK</v>
      </c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5"/>
      <c r="AI77" s="75"/>
      <c r="AJ77" s="75"/>
      <c r="AK77" s="75"/>
    </row>
    <row r="78" spans="1:37" ht="39.950000000000003" customHeight="1" x14ac:dyDescent="0.25">
      <c r="A78" s="127"/>
      <c r="B78" s="121"/>
      <c r="C78" s="47">
        <v>75</v>
      </c>
      <c r="D78" s="48" t="s">
        <v>318</v>
      </c>
      <c r="E78" s="47" t="s">
        <v>120</v>
      </c>
      <c r="F78" s="47" t="s">
        <v>412</v>
      </c>
      <c r="G78" s="49" t="s">
        <v>332</v>
      </c>
      <c r="H78" s="47" t="s">
        <v>28</v>
      </c>
      <c r="I78" s="50" t="s">
        <v>27</v>
      </c>
      <c r="J78" s="92">
        <v>2.4700000000000002</v>
      </c>
      <c r="K78" s="35">
        <v>5</v>
      </c>
      <c r="L78" s="24">
        <f t="shared" si="2"/>
        <v>5</v>
      </c>
      <c r="M78" s="25" t="str">
        <f t="shared" si="3"/>
        <v>OK</v>
      </c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5"/>
      <c r="AI78" s="75"/>
      <c r="AJ78" s="75"/>
      <c r="AK78" s="75"/>
    </row>
    <row r="79" spans="1:37" ht="39.950000000000003" customHeight="1" x14ac:dyDescent="0.25">
      <c r="A79" s="127"/>
      <c r="B79" s="121"/>
      <c r="C79" s="47">
        <v>76</v>
      </c>
      <c r="D79" s="48" t="s">
        <v>318</v>
      </c>
      <c r="E79" s="47" t="s">
        <v>121</v>
      </c>
      <c r="F79" s="47" t="s">
        <v>412</v>
      </c>
      <c r="G79" s="49" t="s">
        <v>333</v>
      </c>
      <c r="H79" s="47" t="s">
        <v>28</v>
      </c>
      <c r="I79" s="50" t="s">
        <v>27</v>
      </c>
      <c r="J79" s="92">
        <v>4.34</v>
      </c>
      <c r="K79" s="35">
        <v>5</v>
      </c>
      <c r="L79" s="24">
        <f t="shared" si="2"/>
        <v>5</v>
      </c>
      <c r="M79" s="25" t="str">
        <f t="shared" si="3"/>
        <v>OK</v>
      </c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5"/>
      <c r="AI79" s="75"/>
      <c r="AJ79" s="75"/>
      <c r="AK79" s="75"/>
    </row>
    <row r="80" spans="1:37" ht="39.950000000000003" customHeight="1" x14ac:dyDescent="0.25">
      <c r="A80" s="127"/>
      <c r="B80" s="121"/>
      <c r="C80" s="47">
        <v>77</v>
      </c>
      <c r="D80" s="48" t="s">
        <v>318</v>
      </c>
      <c r="E80" s="47" t="s">
        <v>122</v>
      </c>
      <c r="F80" s="47" t="s">
        <v>412</v>
      </c>
      <c r="G80" s="49" t="s">
        <v>334</v>
      </c>
      <c r="H80" s="47" t="s">
        <v>28</v>
      </c>
      <c r="I80" s="50" t="s">
        <v>27</v>
      </c>
      <c r="J80" s="92">
        <v>10.94</v>
      </c>
      <c r="K80" s="35">
        <v>5</v>
      </c>
      <c r="L80" s="24">
        <f t="shared" si="2"/>
        <v>5</v>
      </c>
      <c r="M80" s="25" t="str">
        <f t="shared" si="3"/>
        <v>OK</v>
      </c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5"/>
      <c r="AI80" s="75"/>
      <c r="AJ80" s="75"/>
      <c r="AK80" s="75"/>
    </row>
    <row r="81" spans="1:37" ht="39.950000000000003" customHeight="1" x14ac:dyDescent="0.25">
      <c r="A81" s="127"/>
      <c r="B81" s="121"/>
      <c r="C81" s="47">
        <v>78</v>
      </c>
      <c r="D81" s="48" t="s">
        <v>336</v>
      </c>
      <c r="E81" s="47" t="s">
        <v>128</v>
      </c>
      <c r="F81" s="47" t="s">
        <v>478</v>
      </c>
      <c r="G81" s="67" t="s">
        <v>479</v>
      </c>
      <c r="H81" s="47" t="s">
        <v>25</v>
      </c>
      <c r="I81" s="50" t="s">
        <v>27</v>
      </c>
      <c r="J81" s="92">
        <v>3.84</v>
      </c>
      <c r="K81" s="35">
        <v>36</v>
      </c>
      <c r="L81" s="24">
        <f t="shared" si="2"/>
        <v>36</v>
      </c>
      <c r="M81" s="25" t="str">
        <f t="shared" si="3"/>
        <v>OK</v>
      </c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5"/>
      <c r="AI81" s="75"/>
      <c r="AJ81" s="75"/>
      <c r="AK81" s="75"/>
    </row>
    <row r="82" spans="1:37" ht="39.950000000000003" customHeight="1" x14ac:dyDescent="0.25">
      <c r="A82" s="127"/>
      <c r="B82" s="121"/>
      <c r="C82" s="47">
        <v>79</v>
      </c>
      <c r="D82" s="48" t="s">
        <v>317</v>
      </c>
      <c r="E82" s="47" t="s">
        <v>126</v>
      </c>
      <c r="F82" s="47" t="s">
        <v>478</v>
      </c>
      <c r="G82" s="56" t="s">
        <v>480</v>
      </c>
      <c r="H82" s="47" t="s">
        <v>32</v>
      </c>
      <c r="I82" s="50" t="s">
        <v>27</v>
      </c>
      <c r="J82" s="92">
        <v>1.47</v>
      </c>
      <c r="K82" s="35">
        <v>36</v>
      </c>
      <c r="L82" s="24">
        <f t="shared" si="2"/>
        <v>36</v>
      </c>
      <c r="M82" s="25" t="str">
        <f t="shared" si="3"/>
        <v>OK</v>
      </c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5"/>
      <c r="AI82" s="75"/>
      <c r="AJ82" s="75"/>
      <c r="AK82" s="75"/>
    </row>
    <row r="83" spans="1:37" ht="39.950000000000003" customHeight="1" x14ac:dyDescent="0.25">
      <c r="A83" s="127"/>
      <c r="B83" s="121"/>
      <c r="C83" s="47">
        <v>80</v>
      </c>
      <c r="D83" s="48" t="s">
        <v>336</v>
      </c>
      <c r="E83" s="47" t="s">
        <v>127</v>
      </c>
      <c r="F83" s="47" t="s">
        <v>445</v>
      </c>
      <c r="G83" s="62" t="s">
        <v>481</v>
      </c>
      <c r="H83" s="47" t="s">
        <v>25</v>
      </c>
      <c r="I83" s="50" t="s">
        <v>27</v>
      </c>
      <c r="J83" s="88">
        <v>0.91</v>
      </c>
      <c r="K83" s="35">
        <v>24</v>
      </c>
      <c r="L83" s="24">
        <f t="shared" si="2"/>
        <v>24</v>
      </c>
      <c r="M83" s="25" t="str">
        <f t="shared" si="3"/>
        <v>OK</v>
      </c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5"/>
      <c r="AI83" s="75"/>
      <c r="AJ83" s="75"/>
      <c r="AK83" s="75"/>
    </row>
    <row r="84" spans="1:37" ht="39.950000000000003" customHeight="1" x14ac:dyDescent="0.25">
      <c r="A84" s="127"/>
      <c r="B84" s="121"/>
      <c r="C84" s="47">
        <v>81</v>
      </c>
      <c r="D84" s="48" t="s">
        <v>318</v>
      </c>
      <c r="E84" s="47" t="s">
        <v>129</v>
      </c>
      <c r="F84" s="47" t="s">
        <v>414</v>
      </c>
      <c r="G84" s="49" t="s">
        <v>337</v>
      </c>
      <c r="H84" s="47" t="s">
        <v>32</v>
      </c>
      <c r="I84" s="50" t="s">
        <v>27</v>
      </c>
      <c r="J84" s="88">
        <v>1.04</v>
      </c>
      <c r="K84" s="35">
        <v>24</v>
      </c>
      <c r="L84" s="24">
        <f t="shared" si="2"/>
        <v>24</v>
      </c>
      <c r="M84" s="25" t="str">
        <f t="shared" si="3"/>
        <v>OK</v>
      </c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5"/>
      <c r="AI84" s="75"/>
      <c r="AJ84" s="75"/>
      <c r="AK84" s="75"/>
    </row>
    <row r="85" spans="1:37" ht="39.950000000000003" customHeight="1" x14ac:dyDescent="0.25">
      <c r="A85" s="127"/>
      <c r="B85" s="121"/>
      <c r="C85" s="47">
        <v>82</v>
      </c>
      <c r="D85" s="48" t="s">
        <v>318</v>
      </c>
      <c r="E85" s="47" t="s">
        <v>130</v>
      </c>
      <c r="F85" s="47" t="s">
        <v>416</v>
      </c>
      <c r="G85" s="49" t="s">
        <v>338</v>
      </c>
      <c r="H85" s="47" t="s">
        <v>25</v>
      </c>
      <c r="I85" s="50" t="s">
        <v>27</v>
      </c>
      <c r="J85" s="88">
        <v>2.23</v>
      </c>
      <c r="K85" s="35">
        <v>24</v>
      </c>
      <c r="L85" s="24">
        <f t="shared" si="2"/>
        <v>24</v>
      </c>
      <c r="M85" s="25" t="str">
        <f t="shared" si="3"/>
        <v>OK</v>
      </c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5"/>
      <c r="AI85" s="75"/>
      <c r="AJ85" s="75"/>
      <c r="AK85" s="75"/>
    </row>
    <row r="86" spans="1:37" ht="39.950000000000003" customHeight="1" x14ac:dyDescent="0.25">
      <c r="A86" s="128"/>
      <c r="B86" s="122"/>
      <c r="C86" s="47">
        <v>83</v>
      </c>
      <c r="D86" s="48" t="s">
        <v>318</v>
      </c>
      <c r="E86" s="47" t="s">
        <v>131</v>
      </c>
      <c r="F86" s="47" t="s">
        <v>482</v>
      </c>
      <c r="G86" s="49" t="s">
        <v>483</v>
      </c>
      <c r="H86" s="47" t="s">
        <v>25</v>
      </c>
      <c r="I86" s="50" t="s">
        <v>27</v>
      </c>
      <c r="J86" s="88">
        <v>7.88</v>
      </c>
      <c r="K86" s="35">
        <v>10</v>
      </c>
      <c r="L86" s="24">
        <f t="shared" si="2"/>
        <v>10</v>
      </c>
      <c r="M86" s="25" t="str">
        <f t="shared" si="3"/>
        <v>OK</v>
      </c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5"/>
      <c r="AI86" s="75"/>
      <c r="AJ86" s="75"/>
      <c r="AK86" s="75"/>
    </row>
    <row r="87" spans="1:37" ht="39.950000000000003" customHeight="1" x14ac:dyDescent="0.25">
      <c r="A87" s="109">
        <v>8</v>
      </c>
      <c r="B87" s="112" t="s">
        <v>484</v>
      </c>
      <c r="C87" s="51">
        <v>84</v>
      </c>
      <c r="D87" s="52" t="s">
        <v>318</v>
      </c>
      <c r="E87" s="51" t="s">
        <v>142</v>
      </c>
      <c r="F87" s="51" t="s">
        <v>485</v>
      </c>
      <c r="G87" s="53" t="s">
        <v>341</v>
      </c>
      <c r="H87" s="51" t="s">
        <v>25</v>
      </c>
      <c r="I87" s="54" t="s">
        <v>27</v>
      </c>
      <c r="J87" s="89">
        <v>30</v>
      </c>
      <c r="K87" s="35"/>
      <c r="L87" s="24">
        <f t="shared" si="2"/>
        <v>0</v>
      </c>
      <c r="M87" s="25" t="str">
        <f t="shared" si="3"/>
        <v>OK</v>
      </c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5"/>
      <c r="AI87" s="75"/>
      <c r="AJ87" s="75"/>
      <c r="AK87" s="75"/>
    </row>
    <row r="88" spans="1:37" ht="39.950000000000003" customHeight="1" x14ac:dyDescent="0.25">
      <c r="A88" s="110"/>
      <c r="B88" s="113"/>
      <c r="C88" s="51">
        <v>85</v>
      </c>
      <c r="D88" s="52" t="s">
        <v>318</v>
      </c>
      <c r="E88" s="51" t="s">
        <v>141</v>
      </c>
      <c r="F88" s="51" t="s">
        <v>486</v>
      </c>
      <c r="G88" s="53" t="s">
        <v>340</v>
      </c>
      <c r="H88" s="51" t="s">
        <v>25</v>
      </c>
      <c r="I88" s="54" t="s">
        <v>27</v>
      </c>
      <c r="J88" s="89">
        <v>24</v>
      </c>
      <c r="K88" s="35">
        <v>36</v>
      </c>
      <c r="L88" s="24">
        <f t="shared" si="2"/>
        <v>36</v>
      </c>
      <c r="M88" s="25" t="str">
        <f t="shared" si="3"/>
        <v>OK</v>
      </c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5"/>
      <c r="AI88" s="75"/>
      <c r="AJ88" s="75"/>
      <c r="AK88" s="75"/>
    </row>
    <row r="89" spans="1:37" ht="39.950000000000003" customHeight="1" x14ac:dyDescent="0.25">
      <c r="A89" s="111"/>
      <c r="B89" s="114"/>
      <c r="C89" s="51">
        <v>86</v>
      </c>
      <c r="D89" s="52" t="s">
        <v>318</v>
      </c>
      <c r="E89" s="77" t="s">
        <v>487</v>
      </c>
      <c r="F89" s="77" t="s">
        <v>488</v>
      </c>
      <c r="G89" s="53" t="s">
        <v>489</v>
      </c>
      <c r="H89" s="51" t="s">
        <v>490</v>
      </c>
      <c r="I89" s="54" t="s">
        <v>27</v>
      </c>
      <c r="J89" s="89">
        <v>313.37</v>
      </c>
      <c r="K89" s="35"/>
      <c r="L89" s="24">
        <f t="shared" si="2"/>
        <v>0</v>
      </c>
      <c r="M89" s="25" t="str">
        <f t="shared" si="3"/>
        <v>OK</v>
      </c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5"/>
      <c r="AI89" s="75"/>
      <c r="AJ89" s="75"/>
      <c r="AK89" s="75"/>
    </row>
    <row r="90" spans="1:37" ht="39.950000000000003" customHeight="1" x14ac:dyDescent="0.25">
      <c r="A90" s="117">
        <v>9</v>
      </c>
      <c r="B90" s="120" t="s">
        <v>484</v>
      </c>
      <c r="C90" s="47">
        <v>87</v>
      </c>
      <c r="D90" s="48" t="s">
        <v>316</v>
      </c>
      <c r="E90" s="47" t="s">
        <v>303</v>
      </c>
      <c r="F90" s="47" t="s">
        <v>491</v>
      </c>
      <c r="G90" s="49" t="s">
        <v>492</v>
      </c>
      <c r="H90" s="47" t="s">
        <v>25</v>
      </c>
      <c r="I90" s="47" t="s">
        <v>27</v>
      </c>
      <c r="J90" s="88">
        <v>0.18</v>
      </c>
      <c r="K90" s="35"/>
      <c r="L90" s="24">
        <f t="shared" si="2"/>
        <v>0</v>
      </c>
      <c r="M90" s="25" t="str">
        <f t="shared" si="3"/>
        <v>OK</v>
      </c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5"/>
      <c r="AI90" s="75"/>
      <c r="AJ90" s="75"/>
      <c r="AK90" s="75"/>
    </row>
    <row r="91" spans="1:37" ht="39.950000000000003" customHeight="1" x14ac:dyDescent="0.25">
      <c r="A91" s="118"/>
      <c r="B91" s="121"/>
      <c r="C91" s="47">
        <v>88</v>
      </c>
      <c r="D91" s="48" t="s">
        <v>383</v>
      </c>
      <c r="E91" s="47" t="s">
        <v>304</v>
      </c>
      <c r="F91" s="47" t="s">
        <v>493</v>
      </c>
      <c r="G91" s="49" t="s">
        <v>384</v>
      </c>
      <c r="H91" s="47" t="s">
        <v>25</v>
      </c>
      <c r="I91" s="47" t="s">
        <v>31</v>
      </c>
      <c r="J91" s="88">
        <v>23.46</v>
      </c>
      <c r="K91" s="35"/>
      <c r="L91" s="24">
        <f t="shared" si="2"/>
        <v>0</v>
      </c>
      <c r="M91" s="25" t="str">
        <f t="shared" si="3"/>
        <v>OK</v>
      </c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5"/>
      <c r="AI91" s="75"/>
      <c r="AJ91" s="75"/>
      <c r="AK91" s="75"/>
    </row>
    <row r="92" spans="1:37" ht="39.950000000000003" customHeight="1" x14ac:dyDescent="0.25">
      <c r="A92" s="118"/>
      <c r="B92" s="121"/>
      <c r="C92" s="47">
        <v>89</v>
      </c>
      <c r="D92" s="48" t="s">
        <v>318</v>
      </c>
      <c r="E92" s="78" t="s">
        <v>292</v>
      </c>
      <c r="F92" s="78" t="s">
        <v>494</v>
      </c>
      <c r="G92" s="49" t="s">
        <v>385</v>
      </c>
      <c r="H92" s="47" t="s">
        <v>25</v>
      </c>
      <c r="I92" s="47" t="s">
        <v>27</v>
      </c>
      <c r="J92" s="88">
        <v>0.8</v>
      </c>
      <c r="K92" s="35"/>
      <c r="L92" s="24">
        <f t="shared" si="2"/>
        <v>0</v>
      </c>
      <c r="M92" s="25" t="str">
        <f t="shared" si="3"/>
        <v>OK</v>
      </c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5"/>
      <c r="AI92" s="75"/>
      <c r="AJ92" s="75"/>
      <c r="AK92" s="75"/>
    </row>
    <row r="93" spans="1:37" ht="39.950000000000003" customHeight="1" x14ac:dyDescent="0.25">
      <c r="A93" s="118"/>
      <c r="B93" s="121"/>
      <c r="C93" s="47">
        <v>90</v>
      </c>
      <c r="D93" s="48" t="s">
        <v>318</v>
      </c>
      <c r="E93" s="78" t="s">
        <v>293</v>
      </c>
      <c r="F93" s="78" t="s">
        <v>495</v>
      </c>
      <c r="G93" s="49" t="s">
        <v>386</v>
      </c>
      <c r="H93" s="47" t="s">
        <v>25</v>
      </c>
      <c r="I93" s="47" t="s">
        <v>27</v>
      </c>
      <c r="J93" s="88">
        <v>0.5</v>
      </c>
      <c r="K93" s="35"/>
      <c r="L93" s="24">
        <f t="shared" si="2"/>
        <v>0</v>
      </c>
      <c r="M93" s="25" t="str">
        <f t="shared" si="3"/>
        <v>OK</v>
      </c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5"/>
      <c r="AI93" s="75"/>
      <c r="AJ93" s="75"/>
      <c r="AK93" s="75"/>
    </row>
    <row r="94" spans="1:37" ht="39.950000000000003" customHeight="1" x14ac:dyDescent="0.25">
      <c r="A94" s="118"/>
      <c r="B94" s="121"/>
      <c r="C94" s="47">
        <v>91</v>
      </c>
      <c r="D94" s="48" t="s">
        <v>318</v>
      </c>
      <c r="E94" s="78" t="s">
        <v>306</v>
      </c>
      <c r="F94" s="78" t="s">
        <v>496</v>
      </c>
      <c r="G94" s="49" t="s">
        <v>307</v>
      </c>
      <c r="H94" s="47" t="s">
        <v>25</v>
      </c>
      <c r="I94" s="47" t="s">
        <v>27</v>
      </c>
      <c r="J94" s="88">
        <v>2.4</v>
      </c>
      <c r="K94" s="35"/>
      <c r="L94" s="24">
        <f t="shared" si="2"/>
        <v>0</v>
      </c>
      <c r="M94" s="25" t="str">
        <f t="shared" si="3"/>
        <v>OK</v>
      </c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5"/>
      <c r="AI94" s="75"/>
      <c r="AJ94" s="75"/>
      <c r="AK94" s="75"/>
    </row>
    <row r="95" spans="1:37" ht="39.950000000000003" customHeight="1" x14ac:dyDescent="0.25">
      <c r="A95" s="119"/>
      <c r="B95" s="122"/>
      <c r="C95" s="47">
        <v>92</v>
      </c>
      <c r="D95" s="48" t="s">
        <v>318</v>
      </c>
      <c r="E95" s="47" t="s">
        <v>306</v>
      </c>
      <c r="F95" s="47" t="s">
        <v>496</v>
      </c>
      <c r="G95" s="67" t="s">
        <v>497</v>
      </c>
      <c r="H95" s="66" t="s">
        <v>25</v>
      </c>
      <c r="I95" s="66" t="s">
        <v>27</v>
      </c>
      <c r="J95" s="88">
        <v>2.4</v>
      </c>
      <c r="K95" s="35"/>
      <c r="L95" s="24">
        <f t="shared" si="2"/>
        <v>0</v>
      </c>
      <c r="M95" s="25" t="str">
        <f t="shared" si="3"/>
        <v>OK</v>
      </c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5"/>
      <c r="AI95" s="75"/>
      <c r="AJ95" s="75"/>
      <c r="AK95" s="75"/>
    </row>
    <row r="96" spans="1:37" ht="39.950000000000003" customHeight="1" x14ac:dyDescent="0.25">
      <c r="A96" s="123">
        <v>10</v>
      </c>
      <c r="B96" s="112" t="s">
        <v>498</v>
      </c>
      <c r="C96" s="51">
        <v>93</v>
      </c>
      <c r="D96" s="52" t="s">
        <v>323</v>
      </c>
      <c r="E96" s="51" t="s">
        <v>81</v>
      </c>
      <c r="F96" s="51" t="s">
        <v>580</v>
      </c>
      <c r="G96" s="53" t="s">
        <v>82</v>
      </c>
      <c r="H96" s="51" t="s">
        <v>25</v>
      </c>
      <c r="I96" s="54" t="s">
        <v>27</v>
      </c>
      <c r="J96" s="89">
        <v>15.81</v>
      </c>
      <c r="K96" s="35">
        <v>5</v>
      </c>
      <c r="L96" s="24">
        <f t="shared" si="2"/>
        <v>5</v>
      </c>
      <c r="M96" s="25" t="str">
        <f t="shared" si="3"/>
        <v>OK</v>
      </c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5"/>
      <c r="AI96" s="75"/>
      <c r="AJ96" s="75"/>
      <c r="AK96" s="75"/>
    </row>
    <row r="97" spans="1:37" ht="39.950000000000003" customHeight="1" x14ac:dyDescent="0.25">
      <c r="A97" s="124"/>
      <c r="B97" s="113"/>
      <c r="C97" s="51">
        <v>94</v>
      </c>
      <c r="D97" s="52" t="s">
        <v>318</v>
      </c>
      <c r="E97" s="51" t="s">
        <v>123</v>
      </c>
      <c r="F97" s="51" t="s">
        <v>581</v>
      </c>
      <c r="G97" s="55" t="s">
        <v>335</v>
      </c>
      <c r="H97" s="51" t="s">
        <v>25</v>
      </c>
      <c r="I97" s="54" t="s">
        <v>27</v>
      </c>
      <c r="J97" s="89">
        <v>2.16</v>
      </c>
      <c r="K97" s="35">
        <v>5</v>
      </c>
      <c r="L97" s="24">
        <f t="shared" si="2"/>
        <v>5</v>
      </c>
      <c r="M97" s="25" t="str">
        <f t="shared" si="3"/>
        <v>OK</v>
      </c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5"/>
      <c r="AI97" s="75"/>
      <c r="AJ97" s="75"/>
      <c r="AK97" s="75"/>
    </row>
    <row r="98" spans="1:37" ht="39.950000000000003" customHeight="1" x14ac:dyDescent="0.25">
      <c r="A98" s="124"/>
      <c r="B98" s="113"/>
      <c r="C98" s="51">
        <v>95</v>
      </c>
      <c r="D98" s="52" t="s">
        <v>318</v>
      </c>
      <c r="E98" s="51" t="s">
        <v>65</v>
      </c>
      <c r="F98" s="51" t="s">
        <v>582</v>
      </c>
      <c r="G98" s="53" t="s">
        <v>66</v>
      </c>
      <c r="H98" s="51" t="s">
        <v>25</v>
      </c>
      <c r="I98" s="54" t="s">
        <v>27</v>
      </c>
      <c r="J98" s="89">
        <v>1.45</v>
      </c>
      <c r="K98" s="35">
        <v>30</v>
      </c>
      <c r="L98" s="24">
        <f t="shared" si="2"/>
        <v>30</v>
      </c>
      <c r="M98" s="25" t="str">
        <f t="shared" si="3"/>
        <v>OK</v>
      </c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5"/>
      <c r="AI98" s="75"/>
      <c r="AJ98" s="75"/>
      <c r="AK98" s="75"/>
    </row>
    <row r="99" spans="1:37" ht="39.950000000000003" customHeight="1" x14ac:dyDescent="0.25">
      <c r="A99" s="124"/>
      <c r="B99" s="113"/>
      <c r="C99" s="51">
        <v>96</v>
      </c>
      <c r="D99" s="52" t="s">
        <v>318</v>
      </c>
      <c r="E99" s="51" t="s">
        <v>62</v>
      </c>
      <c r="F99" s="51" t="s">
        <v>412</v>
      </c>
      <c r="G99" s="53" t="s">
        <v>63</v>
      </c>
      <c r="H99" s="51" t="s">
        <v>25</v>
      </c>
      <c r="I99" s="54" t="s">
        <v>27</v>
      </c>
      <c r="J99" s="89">
        <v>1.5</v>
      </c>
      <c r="K99" s="35">
        <v>20</v>
      </c>
      <c r="L99" s="24">
        <f t="shared" si="2"/>
        <v>20</v>
      </c>
      <c r="M99" s="25" t="str">
        <f t="shared" si="3"/>
        <v>OK</v>
      </c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5"/>
      <c r="AI99" s="75"/>
      <c r="AJ99" s="75"/>
      <c r="AK99" s="75"/>
    </row>
    <row r="100" spans="1:37" ht="39.950000000000003" customHeight="1" x14ac:dyDescent="0.25">
      <c r="A100" s="124"/>
      <c r="B100" s="113"/>
      <c r="C100" s="51">
        <v>97</v>
      </c>
      <c r="D100" s="52" t="s">
        <v>318</v>
      </c>
      <c r="E100" s="51" t="s">
        <v>196</v>
      </c>
      <c r="F100" s="51" t="s">
        <v>583</v>
      </c>
      <c r="G100" s="53" t="s">
        <v>348</v>
      </c>
      <c r="H100" s="51" t="s">
        <v>34</v>
      </c>
      <c r="I100" s="54" t="s">
        <v>27</v>
      </c>
      <c r="J100" s="89">
        <v>0.71</v>
      </c>
      <c r="K100" s="35"/>
      <c r="L100" s="24">
        <f t="shared" si="2"/>
        <v>0</v>
      </c>
      <c r="M100" s="25" t="str">
        <f t="shared" si="3"/>
        <v>OK</v>
      </c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5"/>
      <c r="AI100" s="75"/>
      <c r="AJ100" s="75"/>
      <c r="AK100" s="75"/>
    </row>
    <row r="101" spans="1:37" ht="39.950000000000003" customHeight="1" x14ac:dyDescent="0.25">
      <c r="A101" s="124"/>
      <c r="B101" s="113"/>
      <c r="C101" s="51">
        <v>98</v>
      </c>
      <c r="D101" s="52" t="s">
        <v>318</v>
      </c>
      <c r="E101" s="51" t="s">
        <v>186</v>
      </c>
      <c r="F101" s="51" t="s">
        <v>584</v>
      </c>
      <c r="G101" s="55" t="s">
        <v>187</v>
      </c>
      <c r="H101" s="51" t="s">
        <v>34</v>
      </c>
      <c r="I101" s="54" t="s">
        <v>27</v>
      </c>
      <c r="J101" s="89">
        <v>5.9</v>
      </c>
      <c r="K101" s="35">
        <v>50</v>
      </c>
      <c r="L101" s="24">
        <f t="shared" si="2"/>
        <v>50</v>
      </c>
      <c r="M101" s="25" t="str">
        <f t="shared" si="3"/>
        <v>OK</v>
      </c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5"/>
      <c r="AI101" s="75"/>
      <c r="AJ101" s="75"/>
      <c r="AK101" s="75"/>
    </row>
    <row r="102" spans="1:37" ht="39.950000000000003" customHeight="1" x14ac:dyDescent="0.25">
      <c r="A102" s="124"/>
      <c r="B102" s="113"/>
      <c r="C102" s="51">
        <v>99</v>
      </c>
      <c r="D102" s="52" t="s">
        <v>318</v>
      </c>
      <c r="E102" s="51" t="s">
        <v>190</v>
      </c>
      <c r="F102" s="51" t="s">
        <v>584</v>
      </c>
      <c r="G102" s="53" t="s">
        <v>191</v>
      </c>
      <c r="H102" s="51" t="s">
        <v>25</v>
      </c>
      <c r="I102" s="54" t="s">
        <v>27</v>
      </c>
      <c r="J102" s="89">
        <v>3.2</v>
      </c>
      <c r="K102" s="35">
        <v>50</v>
      </c>
      <c r="L102" s="24">
        <f t="shared" si="2"/>
        <v>50</v>
      </c>
      <c r="M102" s="25" t="str">
        <f t="shared" si="3"/>
        <v>OK</v>
      </c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5"/>
      <c r="AI102" s="75"/>
      <c r="AJ102" s="75"/>
      <c r="AK102" s="75"/>
    </row>
    <row r="103" spans="1:37" ht="39.950000000000003" customHeight="1" x14ac:dyDescent="0.25">
      <c r="A103" s="124"/>
      <c r="B103" s="113"/>
      <c r="C103" s="51">
        <v>100</v>
      </c>
      <c r="D103" s="52" t="s">
        <v>318</v>
      </c>
      <c r="E103" s="51" t="s">
        <v>188</v>
      </c>
      <c r="F103" s="51" t="s">
        <v>583</v>
      </c>
      <c r="G103" s="55" t="s">
        <v>189</v>
      </c>
      <c r="H103" s="51" t="s">
        <v>34</v>
      </c>
      <c r="I103" s="54" t="s">
        <v>27</v>
      </c>
      <c r="J103" s="89">
        <v>0.95</v>
      </c>
      <c r="K103" s="40">
        <v>50</v>
      </c>
      <c r="L103" s="24">
        <f t="shared" si="2"/>
        <v>50</v>
      </c>
      <c r="M103" s="25" t="str">
        <f t="shared" si="3"/>
        <v>OK</v>
      </c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5"/>
      <c r="AI103" s="75"/>
      <c r="AJ103" s="75"/>
      <c r="AK103" s="75"/>
    </row>
    <row r="104" spans="1:37" ht="39.950000000000003" customHeight="1" x14ac:dyDescent="0.25">
      <c r="A104" s="124"/>
      <c r="B104" s="113"/>
      <c r="C104" s="51">
        <v>101</v>
      </c>
      <c r="D104" s="52" t="s">
        <v>318</v>
      </c>
      <c r="E104" s="51" t="s">
        <v>201</v>
      </c>
      <c r="F104" s="51" t="s">
        <v>585</v>
      </c>
      <c r="G104" s="53" t="s">
        <v>504</v>
      </c>
      <c r="H104" s="51" t="s">
        <v>34</v>
      </c>
      <c r="I104" s="54" t="s">
        <v>27</v>
      </c>
      <c r="J104" s="89">
        <v>52.65</v>
      </c>
      <c r="K104" s="40"/>
      <c r="L104" s="24">
        <f t="shared" si="2"/>
        <v>0</v>
      </c>
      <c r="M104" s="25" t="str">
        <f t="shared" si="3"/>
        <v>OK</v>
      </c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5"/>
      <c r="AI104" s="75"/>
      <c r="AJ104" s="75"/>
      <c r="AK104" s="75"/>
    </row>
    <row r="105" spans="1:37" ht="39.950000000000003" customHeight="1" x14ac:dyDescent="0.25">
      <c r="A105" s="124"/>
      <c r="B105" s="113"/>
      <c r="C105" s="51">
        <v>102</v>
      </c>
      <c r="D105" s="52" t="s">
        <v>318</v>
      </c>
      <c r="E105" s="51" t="s">
        <v>350</v>
      </c>
      <c r="F105" s="51" t="s">
        <v>583</v>
      </c>
      <c r="G105" s="53" t="s">
        <v>351</v>
      </c>
      <c r="H105" s="51" t="s">
        <v>34</v>
      </c>
      <c r="I105" s="54" t="s">
        <v>27</v>
      </c>
      <c r="J105" s="89">
        <v>0.7</v>
      </c>
      <c r="K105" s="40"/>
      <c r="L105" s="24">
        <f t="shared" si="2"/>
        <v>0</v>
      </c>
      <c r="M105" s="25" t="str">
        <f t="shared" si="3"/>
        <v>OK</v>
      </c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5"/>
      <c r="AI105" s="75"/>
      <c r="AJ105" s="75"/>
      <c r="AK105" s="75"/>
    </row>
    <row r="106" spans="1:37" ht="39.950000000000003" customHeight="1" x14ac:dyDescent="0.25">
      <c r="A106" s="124"/>
      <c r="B106" s="113"/>
      <c r="C106" s="51">
        <v>103</v>
      </c>
      <c r="D106" s="52" t="s">
        <v>318</v>
      </c>
      <c r="E106" s="51" t="s">
        <v>197</v>
      </c>
      <c r="F106" s="51" t="s">
        <v>583</v>
      </c>
      <c r="G106" s="53" t="s">
        <v>349</v>
      </c>
      <c r="H106" s="51" t="s">
        <v>34</v>
      </c>
      <c r="I106" s="54" t="s">
        <v>27</v>
      </c>
      <c r="J106" s="89">
        <v>0.71</v>
      </c>
      <c r="K106" s="40"/>
      <c r="L106" s="24">
        <f t="shared" si="2"/>
        <v>0</v>
      </c>
      <c r="M106" s="25" t="str">
        <f t="shared" si="3"/>
        <v>OK</v>
      </c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5"/>
      <c r="AI106" s="75"/>
      <c r="AJ106" s="75"/>
      <c r="AK106" s="75"/>
    </row>
    <row r="107" spans="1:37" ht="39.950000000000003" customHeight="1" x14ac:dyDescent="0.25">
      <c r="A107" s="124"/>
      <c r="B107" s="113"/>
      <c r="C107" s="51">
        <v>104</v>
      </c>
      <c r="D107" s="52" t="s">
        <v>318</v>
      </c>
      <c r="E107" s="51" t="s">
        <v>505</v>
      </c>
      <c r="F107" s="51" t="s">
        <v>502</v>
      </c>
      <c r="G107" s="53" t="s">
        <v>198</v>
      </c>
      <c r="H107" s="51" t="s">
        <v>34</v>
      </c>
      <c r="I107" s="54" t="s">
        <v>27</v>
      </c>
      <c r="J107" s="89">
        <v>12.85</v>
      </c>
      <c r="K107" s="40">
        <v>10</v>
      </c>
      <c r="L107" s="24">
        <f t="shared" si="2"/>
        <v>10</v>
      </c>
      <c r="M107" s="25" t="str">
        <f t="shared" si="3"/>
        <v>OK</v>
      </c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5"/>
      <c r="AI107" s="75"/>
      <c r="AJ107" s="75"/>
      <c r="AK107" s="75"/>
    </row>
    <row r="108" spans="1:37" ht="39.950000000000003" customHeight="1" x14ac:dyDescent="0.25">
      <c r="A108" s="125"/>
      <c r="B108" s="114"/>
      <c r="C108" s="51">
        <v>105</v>
      </c>
      <c r="D108" s="52" t="s">
        <v>318</v>
      </c>
      <c r="E108" s="51" t="s">
        <v>199</v>
      </c>
      <c r="F108" s="51" t="s">
        <v>584</v>
      </c>
      <c r="G108" s="53" t="s">
        <v>200</v>
      </c>
      <c r="H108" s="51" t="s">
        <v>25</v>
      </c>
      <c r="I108" s="54" t="s">
        <v>27</v>
      </c>
      <c r="J108" s="89">
        <v>7.78</v>
      </c>
      <c r="K108" s="40">
        <v>10</v>
      </c>
      <c r="L108" s="24">
        <f t="shared" si="2"/>
        <v>10</v>
      </c>
      <c r="M108" s="25" t="str">
        <f t="shared" si="3"/>
        <v>OK</v>
      </c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5"/>
      <c r="AI108" s="75"/>
      <c r="AJ108" s="75"/>
      <c r="AK108" s="75"/>
    </row>
    <row r="109" spans="1:37" ht="39.950000000000003" customHeight="1" x14ac:dyDescent="0.25">
      <c r="A109" s="126">
        <v>11</v>
      </c>
      <c r="B109" s="120" t="s">
        <v>410</v>
      </c>
      <c r="C109" s="47">
        <v>106</v>
      </c>
      <c r="D109" s="48" t="s">
        <v>318</v>
      </c>
      <c r="E109" s="47" t="s">
        <v>216</v>
      </c>
      <c r="F109" s="47" t="s">
        <v>507</v>
      </c>
      <c r="G109" s="49" t="s">
        <v>217</v>
      </c>
      <c r="H109" s="47" t="s">
        <v>25</v>
      </c>
      <c r="I109" s="50" t="s">
        <v>27</v>
      </c>
      <c r="J109" s="88">
        <v>46.76</v>
      </c>
      <c r="K109" s="35">
        <v>10</v>
      </c>
      <c r="L109" s="24">
        <f t="shared" si="2"/>
        <v>10</v>
      </c>
      <c r="M109" s="25" t="str">
        <f t="shared" si="3"/>
        <v>OK</v>
      </c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5"/>
      <c r="AI109" s="75"/>
      <c r="AJ109" s="75"/>
      <c r="AK109" s="75"/>
    </row>
    <row r="110" spans="1:37" ht="39.950000000000003" customHeight="1" x14ac:dyDescent="0.25">
      <c r="A110" s="127"/>
      <c r="B110" s="121"/>
      <c r="C110" s="47">
        <v>107</v>
      </c>
      <c r="D110" s="48" t="s">
        <v>318</v>
      </c>
      <c r="E110" s="47" t="s">
        <v>212</v>
      </c>
      <c r="F110" s="47" t="s">
        <v>455</v>
      </c>
      <c r="G110" s="56" t="s">
        <v>358</v>
      </c>
      <c r="H110" s="47" t="s">
        <v>25</v>
      </c>
      <c r="I110" s="50" t="s">
        <v>27</v>
      </c>
      <c r="J110" s="88">
        <v>33.42</v>
      </c>
      <c r="K110" s="35">
        <v>50</v>
      </c>
      <c r="L110" s="24">
        <f t="shared" si="2"/>
        <v>50</v>
      </c>
      <c r="M110" s="25" t="str">
        <f t="shared" si="3"/>
        <v>OK</v>
      </c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5"/>
      <c r="AI110" s="75"/>
      <c r="AJ110" s="75"/>
      <c r="AK110" s="75"/>
    </row>
    <row r="111" spans="1:37" ht="39.950000000000003" customHeight="1" x14ac:dyDescent="0.25">
      <c r="A111" s="128"/>
      <c r="B111" s="122"/>
      <c r="C111" s="47">
        <v>108</v>
      </c>
      <c r="D111" s="48" t="s">
        <v>318</v>
      </c>
      <c r="E111" s="47" t="s">
        <v>215</v>
      </c>
      <c r="F111" s="47" t="s">
        <v>416</v>
      </c>
      <c r="G111" s="56" t="s">
        <v>508</v>
      </c>
      <c r="H111" s="47" t="s">
        <v>25</v>
      </c>
      <c r="I111" s="50" t="s">
        <v>27</v>
      </c>
      <c r="J111" s="88">
        <v>8.2100000000000009</v>
      </c>
      <c r="K111" s="40">
        <v>30</v>
      </c>
      <c r="L111" s="24">
        <f t="shared" si="2"/>
        <v>30</v>
      </c>
      <c r="M111" s="25" t="str">
        <f t="shared" si="3"/>
        <v>OK</v>
      </c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5"/>
      <c r="AI111" s="75"/>
      <c r="AJ111" s="75"/>
      <c r="AK111" s="75"/>
    </row>
    <row r="112" spans="1:37" ht="39.950000000000003" customHeight="1" x14ac:dyDescent="0.25">
      <c r="A112" s="109">
        <v>12</v>
      </c>
      <c r="B112" s="112" t="s">
        <v>410</v>
      </c>
      <c r="C112" s="51">
        <v>109</v>
      </c>
      <c r="D112" s="52" t="s">
        <v>317</v>
      </c>
      <c r="E112" s="51" t="s">
        <v>207</v>
      </c>
      <c r="F112" s="51" t="s">
        <v>478</v>
      </c>
      <c r="G112" s="63" t="s">
        <v>354</v>
      </c>
      <c r="H112" s="51" t="s">
        <v>28</v>
      </c>
      <c r="I112" s="54" t="s">
        <v>27</v>
      </c>
      <c r="J112" s="89">
        <v>1.1000000000000001</v>
      </c>
      <c r="K112" s="40">
        <v>10</v>
      </c>
      <c r="L112" s="24">
        <f t="shared" si="2"/>
        <v>10</v>
      </c>
      <c r="M112" s="25" t="str">
        <f t="shared" si="3"/>
        <v>OK</v>
      </c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5"/>
      <c r="AI112" s="75"/>
      <c r="AJ112" s="75"/>
      <c r="AK112" s="75"/>
    </row>
    <row r="113" spans="1:37" ht="39.950000000000003" customHeight="1" x14ac:dyDescent="0.25">
      <c r="A113" s="110"/>
      <c r="B113" s="113"/>
      <c r="C113" s="51">
        <v>110</v>
      </c>
      <c r="D113" s="52" t="s">
        <v>317</v>
      </c>
      <c r="E113" s="51" t="s">
        <v>209</v>
      </c>
      <c r="F113" s="51" t="s">
        <v>509</v>
      </c>
      <c r="G113" s="63" t="s">
        <v>356</v>
      </c>
      <c r="H113" s="51" t="s">
        <v>28</v>
      </c>
      <c r="I113" s="54" t="s">
        <v>27</v>
      </c>
      <c r="J113" s="89">
        <v>2</v>
      </c>
      <c r="K113" s="35"/>
      <c r="L113" s="24">
        <f t="shared" si="2"/>
        <v>0</v>
      </c>
      <c r="M113" s="25" t="str">
        <f t="shared" si="3"/>
        <v>OK</v>
      </c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5"/>
      <c r="AI113" s="75"/>
      <c r="AJ113" s="75"/>
      <c r="AK113" s="75"/>
    </row>
    <row r="114" spans="1:37" ht="39.950000000000003" customHeight="1" x14ac:dyDescent="0.25">
      <c r="A114" s="110"/>
      <c r="B114" s="113"/>
      <c r="C114" s="51">
        <v>111</v>
      </c>
      <c r="D114" s="52" t="s">
        <v>317</v>
      </c>
      <c r="E114" s="51" t="s">
        <v>208</v>
      </c>
      <c r="F114" s="51" t="s">
        <v>509</v>
      </c>
      <c r="G114" s="63" t="s">
        <v>355</v>
      </c>
      <c r="H114" s="51" t="s">
        <v>28</v>
      </c>
      <c r="I114" s="54" t="s">
        <v>27</v>
      </c>
      <c r="J114" s="89">
        <v>2.5</v>
      </c>
      <c r="K114" s="35"/>
      <c r="L114" s="24">
        <f t="shared" si="2"/>
        <v>0</v>
      </c>
      <c r="M114" s="25" t="str">
        <f t="shared" si="3"/>
        <v>OK</v>
      </c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5"/>
      <c r="AI114" s="75"/>
      <c r="AJ114" s="75"/>
      <c r="AK114" s="75"/>
    </row>
    <row r="115" spans="1:37" ht="39.950000000000003" customHeight="1" x14ac:dyDescent="0.25">
      <c r="A115" s="110"/>
      <c r="B115" s="113"/>
      <c r="C115" s="51">
        <v>112</v>
      </c>
      <c r="D115" s="52" t="s">
        <v>318</v>
      </c>
      <c r="E115" s="51" t="s">
        <v>202</v>
      </c>
      <c r="F115" s="51" t="s">
        <v>445</v>
      </c>
      <c r="G115" s="55" t="s">
        <v>352</v>
      </c>
      <c r="H115" s="51" t="s">
        <v>30</v>
      </c>
      <c r="I115" s="54" t="s">
        <v>27</v>
      </c>
      <c r="J115" s="89">
        <v>0.5</v>
      </c>
      <c r="K115" s="35"/>
      <c r="L115" s="24">
        <f t="shared" si="2"/>
        <v>0</v>
      </c>
      <c r="M115" s="25" t="str">
        <f t="shared" si="3"/>
        <v>OK</v>
      </c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5"/>
      <c r="AI115" s="75"/>
      <c r="AJ115" s="75"/>
      <c r="AK115" s="75"/>
    </row>
    <row r="116" spans="1:37" ht="39.950000000000003" customHeight="1" x14ac:dyDescent="0.25">
      <c r="A116" s="110"/>
      <c r="B116" s="113"/>
      <c r="C116" s="51">
        <v>113</v>
      </c>
      <c r="D116" s="52" t="s">
        <v>318</v>
      </c>
      <c r="E116" s="51" t="s">
        <v>203</v>
      </c>
      <c r="F116" s="51" t="s">
        <v>445</v>
      </c>
      <c r="G116" s="55" t="s">
        <v>353</v>
      </c>
      <c r="H116" s="51" t="s">
        <v>30</v>
      </c>
      <c r="I116" s="54" t="s">
        <v>27</v>
      </c>
      <c r="J116" s="89">
        <v>0.5</v>
      </c>
      <c r="K116" s="35"/>
      <c r="L116" s="24">
        <f t="shared" si="2"/>
        <v>0</v>
      </c>
      <c r="M116" s="25" t="str">
        <f t="shared" si="3"/>
        <v>OK</v>
      </c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5"/>
      <c r="AI116" s="75"/>
      <c r="AJ116" s="75"/>
      <c r="AK116" s="75"/>
    </row>
    <row r="117" spans="1:37" ht="39.950000000000003" customHeight="1" x14ac:dyDescent="0.25">
      <c r="A117" s="110"/>
      <c r="B117" s="113"/>
      <c r="C117" s="51">
        <v>114</v>
      </c>
      <c r="D117" s="52" t="s">
        <v>318</v>
      </c>
      <c r="E117" s="51" t="s">
        <v>222</v>
      </c>
      <c r="F117" s="51" t="s">
        <v>510</v>
      </c>
      <c r="G117" s="55" t="s">
        <v>363</v>
      </c>
      <c r="H117" s="51" t="s">
        <v>28</v>
      </c>
      <c r="I117" s="54" t="s">
        <v>27</v>
      </c>
      <c r="J117" s="89">
        <v>10</v>
      </c>
      <c r="K117" s="35">
        <v>20</v>
      </c>
      <c r="L117" s="24">
        <f t="shared" si="2"/>
        <v>20</v>
      </c>
      <c r="M117" s="25" t="str">
        <f t="shared" si="3"/>
        <v>OK</v>
      </c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5"/>
      <c r="AI117" s="75"/>
      <c r="AJ117" s="75"/>
      <c r="AK117" s="75"/>
    </row>
    <row r="118" spans="1:37" ht="39.950000000000003" customHeight="1" x14ac:dyDescent="0.25">
      <c r="A118" s="110"/>
      <c r="B118" s="113"/>
      <c r="C118" s="51">
        <v>115</v>
      </c>
      <c r="D118" s="52" t="s">
        <v>318</v>
      </c>
      <c r="E118" s="51" t="s">
        <v>221</v>
      </c>
      <c r="F118" s="51" t="s">
        <v>510</v>
      </c>
      <c r="G118" s="55" t="s">
        <v>362</v>
      </c>
      <c r="H118" s="51" t="s">
        <v>37</v>
      </c>
      <c r="I118" s="54" t="s">
        <v>27</v>
      </c>
      <c r="J118" s="89">
        <v>7.2</v>
      </c>
      <c r="K118" s="35">
        <v>20</v>
      </c>
      <c r="L118" s="24">
        <f t="shared" si="2"/>
        <v>20</v>
      </c>
      <c r="M118" s="25" t="str">
        <f t="shared" si="3"/>
        <v>OK</v>
      </c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5"/>
      <c r="AI118" s="75"/>
      <c r="AJ118" s="75"/>
      <c r="AK118" s="75"/>
    </row>
    <row r="119" spans="1:37" ht="39.950000000000003" customHeight="1" x14ac:dyDescent="0.25">
      <c r="A119" s="110"/>
      <c r="B119" s="113"/>
      <c r="C119" s="51">
        <v>116</v>
      </c>
      <c r="D119" s="52" t="s">
        <v>318</v>
      </c>
      <c r="E119" s="51" t="s">
        <v>219</v>
      </c>
      <c r="F119" s="51" t="s">
        <v>412</v>
      </c>
      <c r="G119" s="53" t="s">
        <v>360</v>
      </c>
      <c r="H119" s="51" t="s">
        <v>28</v>
      </c>
      <c r="I119" s="54" t="s">
        <v>27</v>
      </c>
      <c r="J119" s="89">
        <v>10.27</v>
      </c>
      <c r="K119" s="40">
        <v>2</v>
      </c>
      <c r="L119" s="24">
        <f t="shared" si="2"/>
        <v>2</v>
      </c>
      <c r="M119" s="25" t="str">
        <f t="shared" si="3"/>
        <v>OK</v>
      </c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5"/>
      <c r="AI119" s="75"/>
      <c r="AJ119" s="75"/>
      <c r="AK119" s="75"/>
    </row>
    <row r="120" spans="1:37" ht="39.950000000000003" customHeight="1" x14ac:dyDescent="0.25">
      <c r="A120" s="110"/>
      <c r="B120" s="113"/>
      <c r="C120" s="51">
        <v>117</v>
      </c>
      <c r="D120" s="52" t="s">
        <v>318</v>
      </c>
      <c r="E120" s="51" t="s">
        <v>218</v>
      </c>
      <c r="F120" s="51" t="s">
        <v>416</v>
      </c>
      <c r="G120" s="55" t="s">
        <v>359</v>
      </c>
      <c r="H120" s="51" t="s">
        <v>28</v>
      </c>
      <c r="I120" s="54" t="s">
        <v>27</v>
      </c>
      <c r="J120" s="89">
        <v>0.7</v>
      </c>
      <c r="K120" s="35">
        <v>70</v>
      </c>
      <c r="L120" s="24">
        <f t="shared" si="2"/>
        <v>70</v>
      </c>
      <c r="M120" s="25" t="str">
        <f t="shared" si="3"/>
        <v>OK</v>
      </c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5"/>
      <c r="AI120" s="75"/>
      <c r="AJ120" s="75"/>
      <c r="AK120" s="75"/>
    </row>
    <row r="121" spans="1:37" ht="39.950000000000003" customHeight="1" x14ac:dyDescent="0.25">
      <c r="A121" s="110"/>
      <c r="B121" s="113"/>
      <c r="C121" s="51">
        <v>118</v>
      </c>
      <c r="D121" s="52" t="s">
        <v>318</v>
      </c>
      <c r="E121" s="51" t="s">
        <v>220</v>
      </c>
      <c r="F121" s="51" t="s">
        <v>412</v>
      </c>
      <c r="G121" s="53" t="s">
        <v>361</v>
      </c>
      <c r="H121" s="51" t="s">
        <v>28</v>
      </c>
      <c r="I121" s="54" t="s">
        <v>27</v>
      </c>
      <c r="J121" s="89">
        <v>6</v>
      </c>
      <c r="K121" s="35">
        <v>2</v>
      </c>
      <c r="L121" s="24">
        <f t="shared" si="2"/>
        <v>2</v>
      </c>
      <c r="M121" s="25" t="str">
        <f t="shared" si="3"/>
        <v>OK</v>
      </c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5"/>
      <c r="AI121" s="75"/>
      <c r="AJ121" s="75"/>
      <c r="AK121" s="75"/>
    </row>
    <row r="122" spans="1:37" ht="39.950000000000003" customHeight="1" x14ac:dyDescent="0.25">
      <c r="A122" s="110"/>
      <c r="B122" s="113"/>
      <c r="C122" s="51">
        <v>119</v>
      </c>
      <c r="D122" s="52" t="s">
        <v>382</v>
      </c>
      <c r="E122" s="51" t="s">
        <v>301</v>
      </c>
      <c r="F122" s="51" t="s">
        <v>511</v>
      </c>
      <c r="G122" s="79" t="s">
        <v>302</v>
      </c>
      <c r="H122" s="51" t="s">
        <v>25</v>
      </c>
      <c r="I122" s="51" t="s">
        <v>27</v>
      </c>
      <c r="J122" s="89">
        <v>179.7</v>
      </c>
      <c r="K122" s="35">
        <v>2</v>
      </c>
      <c r="L122" s="24">
        <f t="shared" si="2"/>
        <v>2</v>
      </c>
      <c r="M122" s="25" t="str">
        <f t="shared" si="3"/>
        <v>OK</v>
      </c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5"/>
      <c r="AI122" s="75"/>
      <c r="AJ122" s="75"/>
      <c r="AK122" s="75"/>
    </row>
    <row r="123" spans="1:37" ht="39.950000000000003" customHeight="1" x14ac:dyDescent="0.25">
      <c r="A123" s="110"/>
      <c r="B123" s="113"/>
      <c r="C123" s="51">
        <v>120</v>
      </c>
      <c r="D123" s="52" t="s">
        <v>317</v>
      </c>
      <c r="E123" s="51" t="s">
        <v>299</v>
      </c>
      <c r="F123" s="51" t="s">
        <v>416</v>
      </c>
      <c r="G123" s="79" t="s">
        <v>300</v>
      </c>
      <c r="H123" s="51" t="s">
        <v>25</v>
      </c>
      <c r="I123" s="54" t="s">
        <v>27</v>
      </c>
      <c r="J123" s="89">
        <v>0.7</v>
      </c>
      <c r="K123" s="35">
        <v>400</v>
      </c>
      <c r="L123" s="24">
        <f t="shared" si="2"/>
        <v>400</v>
      </c>
      <c r="M123" s="25" t="str">
        <f t="shared" si="3"/>
        <v>OK</v>
      </c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5"/>
      <c r="AI123" s="75"/>
      <c r="AJ123" s="75"/>
      <c r="AK123" s="75"/>
    </row>
    <row r="124" spans="1:37" ht="39.950000000000003" customHeight="1" x14ac:dyDescent="0.25">
      <c r="A124" s="110"/>
      <c r="B124" s="113"/>
      <c r="C124" s="51">
        <v>121</v>
      </c>
      <c r="D124" s="52" t="s">
        <v>318</v>
      </c>
      <c r="E124" s="51" t="s">
        <v>277</v>
      </c>
      <c r="F124" s="51" t="s">
        <v>512</v>
      </c>
      <c r="G124" s="53" t="s">
        <v>278</v>
      </c>
      <c r="H124" s="51" t="s">
        <v>37</v>
      </c>
      <c r="I124" s="80" t="s">
        <v>27</v>
      </c>
      <c r="J124" s="89">
        <v>7</v>
      </c>
      <c r="K124" s="35"/>
      <c r="L124" s="24">
        <f t="shared" si="2"/>
        <v>0</v>
      </c>
      <c r="M124" s="25" t="str">
        <f t="shared" si="3"/>
        <v>OK</v>
      </c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5"/>
      <c r="AI124" s="75"/>
      <c r="AJ124" s="75"/>
      <c r="AK124" s="75"/>
    </row>
    <row r="125" spans="1:37" ht="39.950000000000003" customHeight="1" x14ac:dyDescent="0.25">
      <c r="A125" s="110"/>
      <c r="B125" s="113"/>
      <c r="C125" s="51">
        <v>122</v>
      </c>
      <c r="D125" s="52" t="s">
        <v>317</v>
      </c>
      <c r="E125" s="51" t="s">
        <v>211</v>
      </c>
      <c r="F125" s="51" t="s">
        <v>513</v>
      </c>
      <c r="G125" s="53" t="s">
        <v>514</v>
      </c>
      <c r="H125" s="51" t="s">
        <v>28</v>
      </c>
      <c r="I125" s="54" t="s">
        <v>27</v>
      </c>
      <c r="J125" s="89">
        <v>3.75</v>
      </c>
      <c r="K125" s="35">
        <v>10</v>
      </c>
      <c r="L125" s="24">
        <f t="shared" si="2"/>
        <v>10</v>
      </c>
      <c r="M125" s="25" t="str">
        <f t="shared" si="3"/>
        <v>OK</v>
      </c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5"/>
      <c r="AI125" s="75"/>
      <c r="AJ125" s="75"/>
      <c r="AK125" s="75"/>
    </row>
    <row r="126" spans="1:37" ht="39.950000000000003" customHeight="1" x14ac:dyDescent="0.25">
      <c r="A126" s="110"/>
      <c r="B126" s="113"/>
      <c r="C126" s="51">
        <v>123</v>
      </c>
      <c r="D126" s="52" t="s">
        <v>317</v>
      </c>
      <c r="E126" s="51" t="s">
        <v>210</v>
      </c>
      <c r="F126" s="51" t="s">
        <v>515</v>
      </c>
      <c r="G126" s="53" t="s">
        <v>357</v>
      </c>
      <c r="H126" s="51" t="s">
        <v>28</v>
      </c>
      <c r="I126" s="54" t="s">
        <v>27</v>
      </c>
      <c r="J126" s="89">
        <v>39.15</v>
      </c>
      <c r="K126" s="40"/>
      <c r="L126" s="24">
        <f t="shared" si="2"/>
        <v>0</v>
      </c>
      <c r="M126" s="25" t="str">
        <f t="shared" si="3"/>
        <v>OK</v>
      </c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5"/>
      <c r="AI126" s="75"/>
      <c r="AJ126" s="75"/>
      <c r="AK126" s="75"/>
    </row>
    <row r="127" spans="1:37" ht="39.950000000000003" customHeight="1" x14ac:dyDescent="0.25">
      <c r="A127" s="110"/>
      <c r="B127" s="113"/>
      <c r="C127" s="51">
        <v>124</v>
      </c>
      <c r="D127" s="52" t="s">
        <v>318</v>
      </c>
      <c r="E127" s="51" t="s">
        <v>206</v>
      </c>
      <c r="F127" s="51" t="s">
        <v>515</v>
      </c>
      <c r="G127" s="63" t="s">
        <v>516</v>
      </c>
      <c r="H127" s="51" t="s">
        <v>25</v>
      </c>
      <c r="I127" s="54" t="s">
        <v>27</v>
      </c>
      <c r="J127" s="89">
        <v>0.6</v>
      </c>
      <c r="K127" s="35">
        <v>100</v>
      </c>
      <c r="L127" s="24">
        <f t="shared" si="2"/>
        <v>100</v>
      </c>
      <c r="M127" s="25" t="str">
        <f t="shared" si="3"/>
        <v>OK</v>
      </c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5"/>
      <c r="AI127" s="75"/>
      <c r="AJ127" s="75"/>
      <c r="AK127" s="75"/>
    </row>
    <row r="128" spans="1:37" ht="39.950000000000003" customHeight="1" x14ac:dyDescent="0.25">
      <c r="A128" s="110"/>
      <c r="B128" s="113"/>
      <c r="C128" s="51">
        <v>125</v>
      </c>
      <c r="D128" s="52" t="s">
        <v>318</v>
      </c>
      <c r="E128" s="51" t="s">
        <v>204</v>
      </c>
      <c r="F128" s="51" t="s">
        <v>455</v>
      </c>
      <c r="G128" s="63" t="s">
        <v>397</v>
      </c>
      <c r="H128" s="51" t="s">
        <v>25</v>
      </c>
      <c r="I128" s="54" t="s">
        <v>27</v>
      </c>
      <c r="J128" s="89">
        <v>5.2</v>
      </c>
      <c r="K128" s="35"/>
      <c r="L128" s="24">
        <f t="shared" si="2"/>
        <v>0</v>
      </c>
      <c r="M128" s="25" t="str">
        <f t="shared" si="3"/>
        <v>OK</v>
      </c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5"/>
      <c r="AI128" s="75"/>
      <c r="AJ128" s="75"/>
      <c r="AK128" s="75"/>
    </row>
    <row r="129" spans="1:37" ht="39.950000000000003" customHeight="1" x14ac:dyDescent="0.25">
      <c r="A129" s="111"/>
      <c r="B129" s="114"/>
      <c r="C129" s="51">
        <v>126</v>
      </c>
      <c r="D129" s="52" t="s">
        <v>318</v>
      </c>
      <c r="E129" s="51" t="s">
        <v>205</v>
      </c>
      <c r="F129" s="51" t="s">
        <v>455</v>
      </c>
      <c r="G129" s="63" t="s">
        <v>398</v>
      </c>
      <c r="H129" s="51" t="s">
        <v>25</v>
      </c>
      <c r="I129" s="54" t="s">
        <v>27</v>
      </c>
      <c r="J129" s="89">
        <v>5.3</v>
      </c>
      <c r="K129" s="35"/>
      <c r="L129" s="24">
        <f t="shared" si="2"/>
        <v>0</v>
      </c>
      <c r="M129" s="25" t="str">
        <f t="shared" si="3"/>
        <v>OK</v>
      </c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5"/>
      <c r="AI129" s="75"/>
      <c r="AJ129" s="75"/>
      <c r="AK129" s="75"/>
    </row>
    <row r="130" spans="1:37" ht="39.950000000000003" customHeight="1" x14ac:dyDescent="0.25">
      <c r="A130" s="81">
        <v>13</v>
      </c>
      <c r="B130" s="82" t="s">
        <v>517</v>
      </c>
      <c r="C130" s="47">
        <v>127</v>
      </c>
      <c r="D130" s="48" t="s">
        <v>316</v>
      </c>
      <c r="E130" s="47" t="s">
        <v>225</v>
      </c>
      <c r="F130" s="47" t="s">
        <v>518</v>
      </c>
      <c r="G130" s="49" t="s">
        <v>366</v>
      </c>
      <c r="H130" s="47" t="s">
        <v>36</v>
      </c>
      <c r="I130" s="50" t="s">
        <v>27</v>
      </c>
      <c r="J130" s="88">
        <v>15.2</v>
      </c>
      <c r="K130" s="35">
        <v>200</v>
      </c>
      <c r="L130" s="24">
        <f t="shared" si="2"/>
        <v>100</v>
      </c>
      <c r="M130" s="25" t="str">
        <f t="shared" si="3"/>
        <v>OK</v>
      </c>
      <c r="N130" s="74">
        <v>100</v>
      </c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5"/>
      <c r="AI130" s="75"/>
      <c r="AJ130" s="75"/>
      <c r="AK130" s="75"/>
    </row>
    <row r="131" spans="1:37" ht="39.950000000000003" customHeight="1" x14ac:dyDescent="0.25">
      <c r="A131" s="83">
        <v>14</v>
      </c>
      <c r="B131" s="84" t="s">
        <v>519</v>
      </c>
      <c r="C131" s="51">
        <v>128</v>
      </c>
      <c r="D131" s="52" t="s">
        <v>367</v>
      </c>
      <c r="E131" s="51" t="s">
        <v>226</v>
      </c>
      <c r="F131" s="51" t="s">
        <v>520</v>
      </c>
      <c r="G131" s="53" t="s">
        <v>368</v>
      </c>
      <c r="H131" s="51" t="s">
        <v>36</v>
      </c>
      <c r="I131" s="54" t="s">
        <v>27</v>
      </c>
      <c r="J131" s="89">
        <v>12.01</v>
      </c>
      <c r="K131" s="35">
        <v>1000</v>
      </c>
      <c r="L131" s="24">
        <f t="shared" si="2"/>
        <v>1000</v>
      </c>
      <c r="M131" s="25" t="str">
        <f t="shared" si="3"/>
        <v>OK</v>
      </c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5"/>
      <c r="AI131" s="75"/>
      <c r="AJ131" s="75"/>
      <c r="AK131" s="75"/>
    </row>
    <row r="132" spans="1:37" ht="39.950000000000003" customHeight="1" x14ac:dyDescent="0.25">
      <c r="A132" s="81">
        <v>15</v>
      </c>
      <c r="B132" s="82" t="s">
        <v>521</v>
      </c>
      <c r="C132" s="47">
        <v>129</v>
      </c>
      <c r="D132" s="48" t="s">
        <v>316</v>
      </c>
      <c r="E132" s="47" t="s">
        <v>227</v>
      </c>
      <c r="F132" s="47" t="s">
        <v>411</v>
      </c>
      <c r="G132" s="64" t="s">
        <v>369</v>
      </c>
      <c r="H132" s="47" t="s">
        <v>37</v>
      </c>
      <c r="I132" s="50" t="s">
        <v>27</v>
      </c>
      <c r="J132" s="88">
        <v>22.12</v>
      </c>
      <c r="K132" s="35">
        <v>200</v>
      </c>
      <c r="L132" s="24">
        <f t="shared" si="2"/>
        <v>200</v>
      </c>
      <c r="M132" s="25" t="str">
        <f t="shared" si="3"/>
        <v>OK</v>
      </c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5"/>
      <c r="AI132" s="75"/>
      <c r="AJ132" s="75"/>
      <c r="AK132" s="75"/>
    </row>
    <row r="133" spans="1:37" ht="39.950000000000003" customHeight="1" x14ac:dyDescent="0.25">
      <c r="A133" s="109">
        <v>16</v>
      </c>
      <c r="B133" s="112" t="s">
        <v>410</v>
      </c>
      <c r="C133" s="51">
        <v>130</v>
      </c>
      <c r="D133" s="52" t="s">
        <v>316</v>
      </c>
      <c r="E133" s="51" t="s">
        <v>176</v>
      </c>
      <c r="F133" s="51" t="s">
        <v>520</v>
      </c>
      <c r="G133" s="53" t="s">
        <v>177</v>
      </c>
      <c r="H133" s="51" t="s">
        <v>37</v>
      </c>
      <c r="I133" s="54" t="s">
        <v>27</v>
      </c>
      <c r="J133" s="89">
        <v>9.0500000000000007</v>
      </c>
      <c r="K133" s="35">
        <v>5</v>
      </c>
      <c r="L133" s="24">
        <f t="shared" ref="L133:L196" si="4">K133-(SUM(N133:AG133))</f>
        <v>5</v>
      </c>
      <c r="M133" s="25" t="str">
        <f t="shared" ref="M133:M196" si="5">IF(L133&lt;0,"ATENÇÃO","OK")</f>
        <v>OK</v>
      </c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5"/>
      <c r="AI133" s="75"/>
      <c r="AJ133" s="75"/>
      <c r="AK133" s="75"/>
    </row>
    <row r="134" spans="1:37" ht="39.950000000000003" customHeight="1" x14ac:dyDescent="0.25">
      <c r="A134" s="110"/>
      <c r="B134" s="113"/>
      <c r="C134" s="51">
        <v>131</v>
      </c>
      <c r="D134" s="52" t="s">
        <v>316</v>
      </c>
      <c r="E134" s="51" t="s">
        <v>178</v>
      </c>
      <c r="F134" s="51" t="s">
        <v>520</v>
      </c>
      <c r="G134" s="53" t="s">
        <v>179</v>
      </c>
      <c r="H134" s="51" t="s">
        <v>37</v>
      </c>
      <c r="I134" s="54" t="s">
        <v>27</v>
      </c>
      <c r="J134" s="89">
        <v>9.0500000000000007</v>
      </c>
      <c r="K134" s="35">
        <v>5</v>
      </c>
      <c r="L134" s="24">
        <f t="shared" si="4"/>
        <v>5</v>
      </c>
      <c r="M134" s="25" t="str">
        <f t="shared" si="5"/>
        <v>OK</v>
      </c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5"/>
      <c r="AI134" s="75"/>
      <c r="AJ134" s="75"/>
      <c r="AK134" s="75"/>
    </row>
    <row r="135" spans="1:37" ht="39.950000000000003" customHeight="1" x14ac:dyDescent="0.25">
      <c r="A135" s="110"/>
      <c r="B135" s="113"/>
      <c r="C135" s="51">
        <v>132</v>
      </c>
      <c r="D135" s="52" t="s">
        <v>316</v>
      </c>
      <c r="E135" s="51" t="s">
        <v>180</v>
      </c>
      <c r="F135" s="51" t="s">
        <v>520</v>
      </c>
      <c r="G135" s="53" t="s">
        <v>181</v>
      </c>
      <c r="H135" s="51" t="s">
        <v>37</v>
      </c>
      <c r="I135" s="54" t="s">
        <v>27</v>
      </c>
      <c r="J135" s="89">
        <v>9.0500000000000007</v>
      </c>
      <c r="K135" s="35">
        <v>5</v>
      </c>
      <c r="L135" s="24">
        <f t="shared" si="4"/>
        <v>5</v>
      </c>
      <c r="M135" s="25" t="str">
        <f t="shared" si="5"/>
        <v>OK</v>
      </c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5"/>
      <c r="AI135" s="75"/>
      <c r="AJ135" s="75"/>
      <c r="AK135" s="75"/>
    </row>
    <row r="136" spans="1:37" ht="39.950000000000003" customHeight="1" x14ac:dyDescent="0.25">
      <c r="A136" s="110"/>
      <c r="B136" s="113"/>
      <c r="C136" s="51">
        <v>133</v>
      </c>
      <c r="D136" s="52" t="s">
        <v>316</v>
      </c>
      <c r="E136" s="51" t="s">
        <v>182</v>
      </c>
      <c r="F136" s="51" t="s">
        <v>520</v>
      </c>
      <c r="G136" s="53" t="s">
        <v>183</v>
      </c>
      <c r="H136" s="51" t="s">
        <v>37</v>
      </c>
      <c r="I136" s="54" t="s">
        <v>27</v>
      </c>
      <c r="J136" s="89">
        <v>9.0500000000000007</v>
      </c>
      <c r="K136" s="35">
        <v>5</v>
      </c>
      <c r="L136" s="24">
        <f t="shared" si="4"/>
        <v>5</v>
      </c>
      <c r="M136" s="25" t="str">
        <f t="shared" si="5"/>
        <v>OK</v>
      </c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5"/>
      <c r="AI136" s="75"/>
      <c r="AJ136" s="75"/>
      <c r="AK136" s="75"/>
    </row>
    <row r="137" spans="1:37" ht="39.950000000000003" customHeight="1" x14ac:dyDescent="0.25">
      <c r="A137" s="110"/>
      <c r="B137" s="113"/>
      <c r="C137" s="51">
        <v>134</v>
      </c>
      <c r="D137" s="52" t="s">
        <v>316</v>
      </c>
      <c r="E137" s="51" t="s">
        <v>184</v>
      </c>
      <c r="F137" s="51" t="s">
        <v>458</v>
      </c>
      <c r="G137" s="53" t="s">
        <v>185</v>
      </c>
      <c r="H137" s="51" t="s">
        <v>34</v>
      </c>
      <c r="I137" s="54" t="s">
        <v>27</v>
      </c>
      <c r="J137" s="89">
        <v>20.39</v>
      </c>
      <c r="K137" s="35">
        <v>20</v>
      </c>
      <c r="L137" s="24">
        <f t="shared" si="4"/>
        <v>20</v>
      </c>
      <c r="M137" s="25" t="str">
        <f t="shared" si="5"/>
        <v>OK</v>
      </c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5"/>
      <c r="AI137" s="75"/>
      <c r="AJ137" s="75"/>
      <c r="AK137" s="75"/>
    </row>
    <row r="138" spans="1:37" ht="39.950000000000003" customHeight="1" x14ac:dyDescent="0.25">
      <c r="A138" s="110"/>
      <c r="B138" s="113"/>
      <c r="C138" s="51">
        <v>135</v>
      </c>
      <c r="D138" s="52" t="s">
        <v>375</v>
      </c>
      <c r="E138" s="51" t="s">
        <v>228</v>
      </c>
      <c r="F138" s="51" t="s">
        <v>522</v>
      </c>
      <c r="G138" s="53" t="s">
        <v>229</v>
      </c>
      <c r="H138" s="51" t="s">
        <v>230</v>
      </c>
      <c r="I138" s="54" t="s">
        <v>138</v>
      </c>
      <c r="J138" s="89">
        <v>93.05</v>
      </c>
      <c r="K138" s="35">
        <v>1</v>
      </c>
      <c r="L138" s="24">
        <f t="shared" si="4"/>
        <v>1</v>
      </c>
      <c r="M138" s="25" t="str">
        <f t="shared" si="5"/>
        <v>OK</v>
      </c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5"/>
      <c r="AI138" s="75"/>
      <c r="AJ138" s="75"/>
      <c r="AK138" s="75"/>
    </row>
    <row r="139" spans="1:37" ht="39.950000000000003" customHeight="1" x14ac:dyDescent="0.25">
      <c r="A139" s="110"/>
      <c r="B139" s="113"/>
      <c r="C139" s="51">
        <v>136</v>
      </c>
      <c r="D139" s="52" t="s">
        <v>316</v>
      </c>
      <c r="E139" s="51" t="s">
        <v>523</v>
      </c>
      <c r="F139" s="51" t="s">
        <v>522</v>
      </c>
      <c r="G139" s="53" t="s">
        <v>524</v>
      </c>
      <c r="H139" s="51" t="s">
        <v>230</v>
      </c>
      <c r="I139" s="80" t="s">
        <v>27</v>
      </c>
      <c r="J139" s="89">
        <v>51.33</v>
      </c>
      <c r="K139" s="35"/>
      <c r="L139" s="24">
        <f t="shared" si="4"/>
        <v>0</v>
      </c>
      <c r="M139" s="25" t="str">
        <f t="shared" si="5"/>
        <v>OK</v>
      </c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5"/>
      <c r="AI139" s="75"/>
      <c r="AJ139" s="75"/>
      <c r="AK139" s="75"/>
    </row>
    <row r="140" spans="1:37" ht="39.950000000000003" customHeight="1" x14ac:dyDescent="0.25">
      <c r="A140" s="110"/>
      <c r="B140" s="113"/>
      <c r="C140" s="51">
        <v>137</v>
      </c>
      <c r="D140" s="52" t="s">
        <v>316</v>
      </c>
      <c r="E140" s="51" t="s">
        <v>173</v>
      </c>
      <c r="F140" s="51" t="s">
        <v>525</v>
      </c>
      <c r="G140" s="53" t="s">
        <v>346</v>
      </c>
      <c r="H140" s="51" t="s">
        <v>34</v>
      </c>
      <c r="I140" s="54" t="s">
        <v>27</v>
      </c>
      <c r="J140" s="89">
        <v>32.07</v>
      </c>
      <c r="K140" s="35"/>
      <c r="L140" s="24">
        <f t="shared" si="4"/>
        <v>0</v>
      </c>
      <c r="M140" s="25" t="str">
        <f t="shared" si="5"/>
        <v>OK</v>
      </c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5"/>
      <c r="AI140" s="75"/>
      <c r="AJ140" s="75"/>
      <c r="AK140" s="75"/>
    </row>
    <row r="141" spans="1:37" ht="39.950000000000003" customHeight="1" x14ac:dyDescent="0.25">
      <c r="A141" s="110"/>
      <c r="B141" s="113"/>
      <c r="C141" s="51">
        <v>138</v>
      </c>
      <c r="D141" s="52" t="s">
        <v>316</v>
      </c>
      <c r="E141" s="51" t="s">
        <v>174</v>
      </c>
      <c r="F141" s="51" t="s">
        <v>525</v>
      </c>
      <c r="G141" s="53" t="s">
        <v>347</v>
      </c>
      <c r="H141" s="51" t="s">
        <v>34</v>
      </c>
      <c r="I141" s="54" t="s">
        <v>27</v>
      </c>
      <c r="J141" s="89">
        <v>45.74</v>
      </c>
      <c r="K141" s="35"/>
      <c r="L141" s="24">
        <f t="shared" si="4"/>
        <v>0</v>
      </c>
      <c r="M141" s="25" t="str">
        <f t="shared" si="5"/>
        <v>OK</v>
      </c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5"/>
      <c r="AI141" s="75"/>
      <c r="AJ141" s="75"/>
      <c r="AK141" s="75"/>
    </row>
    <row r="142" spans="1:37" ht="39.950000000000003" customHeight="1" x14ac:dyDescent="0.25">
      <c r="A142" s="110"/>
      <c r="B142" s="113"/>
      <c r="C142" s="51">
        <v>139</v>
      </c>
      <c r="D142" s="52" t="s">
        <v>316</v>
      </c>
      <c r="E142" s="51" t="s">
        <v>175</v>
      </c>
      <c r="F142" s="51" t="s">
        <v>424</v>
      </c>
      <c r="G142" s="53" t="s">
        <v>526</v>
      </c>
      <c r="H142" s="51" t="s">
        <v>25</v>
      </c>
      <c r="I142" s="54" t="s">
        <v>27</v>
      </c>
      <c r="J142" s="89">
        <v>5.64</v>
      </c>
      <c r="K142" s="35">
        <v>20</v>
      </c>
      <c r="L142" s="24">
        <f t="shared" si="4"/>
        <v>20</v>
      </c>
      <c r="M142" s="25" t="str">
        <f t="shared" si="5"/>
        <v>OK</v>
      </c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5"/>
      <c r="AI142" s="75"/>
      <c r="AJ142" s="75"/>
      <c r="AK142" s="75"/>
    </row>
    <row r="143" spans="1:37" ht="39.950000000000003" customHeight="1" x14ac:dyDescent="0.25">
      <c r="A143" s="110"/>
      <c r="B143" s="113"/>
      <c r="C143" s="51">
        <v>140</v>
      </c>
      <c r="D143" s="52" t="s">
        <v>316</v>
      </c>
      <c r="E143" s="51" t="s">
        <v>370</v>
      </c>
      <c r="F143" s="51" t="s">
        <v>527</v>
      </c>
      <c r="G143" s="53" t="s">
        <v>371</v>
      </c>
      <c r="H143" s="51" t="s">
        <v>36</v>
      </c>
      <c r="I143" s="54" t="s">
        <v>27</v>
      </c>
      <c r="J143" s="89">
        <v>37</v>
      </c>
      <c r="K143" s="35">
        <v>2</v>
      </c>
      <c r="L143" s="24">
        <f t="shared" si="4"/>
        <v>2</v>
      </c>
      <c r="M143" s="25" t="str">
        <f t="shared" si="5"/>
        <v>OK</v>
      </c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5"/>
      <c r="AI143" s="75"/>
      <c r="AJ143" s="75"/>
      <c r="AK143" s="75"/>
    </row>
    <row r="144" spans="1:37" ht="39.950000000000003" customHeight="1" x14ac:dyDescent="0.25">
      <c r="A144" s="111"/>
      <c r="B144" s="114"/>
      <c r="C144" s="51">
        <v>141</v>
      </c>
      <c r="D144" s="52" t="s">
        <v>316</v>
      </c>
      <c r="E144" s="51" t="s">
        <v>372</v>
      </c>
      <c r="F144" s="51" t="s">
        <v>528</v>
      </c>
      <c r="G144" s="53" t="s">
        <v>373</v>
      </c>
      <c r="H144" s="51" t="s">
        <v>374</v>
      </c>
      <c r="I144" s="54" t="s">
        <v>27</v>
      </c>
      <c r="J144" s="89">
        <v>53.27</v>
      </c>
      <c r="K144" s="35">
        <v>2</v>
      </c>
      <c r="L144" s="24">
        <f t="shared" si="4"/>
        <v>2</v>
      </c>
      <c r="M144" s="25" t="str">
        <f t="shared" si="5"/>
        <v>OK</v>
      </c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5"/>
      <c r="AI144" s="75"/>
      <c r="AJ144" s="75"/>
      <c r="AK144" s="75"/>
    </row>
    <row r="145" spans="1:37" ht="39.950000000000003" customHeight="1" x14ac:dyDescent="0.25">
      <c r="A145" s="126">
        <v>17</v>
      </c>
      <c r="B145" s="126" t="s">
        <v>529</v>
      </c>
      <c r="C145" s="47">
        <v>142</v>
      </c>
      <c r="D145" s="48" t="s">
        <v>318</v>
      </c>
      <c r="E145" s="47" t="s">
        <v>223</v>
      </c>
      <c r="F145" s="47" t="s">
        <v>530</v>
      </c>
      <c r="G145" s="49" t="s">
        <v>364</v>
      </c>
      <c r="H145" s="47" t="s">
        <v>28</v>
      </c>
      <c r="I145" s="50" t="s">
        <v>27</v>
      </c>
      <c r="J145" s="88">
        <v>14.58</v>
      </c>
      <c r="K145" s="35"/>
      <c r="L145" s="24">
        <f t="shared" si="4"/>
        <v>0</v>
      </c>
      <c r="M145" s="25" t="str">
        <f t="shared" si="5"/>
        <v>OK</v>
      </c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5"/>
      <c r="AI145" s="75"/>
      <c r="AJ145" s="75"/>
      <c r="AK145" s="75"/>
    </row>
    <row r="146" spans="1:37" ht="39.950000000000003" customHeight="1" x14ac:dyDescent="0.25">
      <c r="A146" s="127"/>
      <c r="B146" s="127"/>
      <c r="C146" s="47">
        <v>143</v>
      </c>
      <c r="D146" s="48" t="s">
        <v>318</v>
      </c>
      <c r="E146" s="47" t="s">
        <v>224</v>
      </c>
      <c r="F146" s="47" t="s">
        <v>530</v>
      </c>
      <c r="G146" s="49" t="s">
        <v>365</v>
      </c>
      <c r="H146" s="47" t="s">
        <v>28</v>
      </c>
      <c r="I146" s="50" t="s">
        <v>27</v>
      </c>
      <c r="J146" s="88">
        <v>19.54</v>
      </c>
      <c r="K146" s="35"/>
      <c r="L146" s="24">
        <f t="shared" si="4"/>
        <v>0</v>
      </c>
      <c r="M146" s="25" t="str">
        <f t="shared" si="5"/>
        <v>OK</v>
      </c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5"/>
      <c r="AI146" s="75"/>
      <c r="AJ146" s="75"/>
      <c r="AK146" s="75"/>
    </row>
    <row r="147" spans="1:37" ht="39.950000000000003" customHeight="1" x14ac:dyDescent="0.25">
      <c r="A147" s="127"/>
      <c r="B147" s="127"/>
      <c r="C147" s="47">
        <v>144</v>
      </c>
      <c r="D147" s="48" t="s">
        <v>318</v>
      </c>
      <c r="E147" s="47" t="s">
        <v>249</v>
      </c>
      <c r="F147" s="47" t="s">
        <v>510</v>
      </c>
      <c r="G147" s="49" t="s">
        <v>250</v>
      </c>
      <c r="H147" s="47" t="s">
        <v>25</v>
      </c>
      <c r="I147" s="50" t="s">
        <v>27</v>
      </c>
      <c r="J147" s="88">
        <v>43.06</v>
      </c>
      <c r="K147" s="35">
        <v>10</v>
      </c>
      <c r="L147" s="24">
        <f t="shared" si="4"/>
        <v>10</v>
      </c>
      <c r="M147" s="25" t="str">
        <f t="shared" si="5"/>
        <v>OK</v>
      </c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5"/>
      <c r="AI147" s="75"/>
      <c r="AJ147" s="75"/>
      <c r="AK147" s="75"/>
    </row>
    <row r="148" spans="1:37" ht="39.950000000000003" customHeight="1" x14ac:dyDescent="0.25">
      <c r="A148" s="127"/>
      <c r="B148" s="127"/>
      <c r="C148" s="47">
        <v>145</v>
      </c>
      <c r="D148" s="48" t="s">
        <v>318</v>
      </c>
      <c r="E148" s="47" t="s">
        <v>251</v>
      </c>
      <c r="F148" s="47" t="s">
        <v>457</v>
      </c>
      <c r="G148" s="62" t="s">
        <v>531</v>
      </c>
      <c r="H148" s="47" t="s">
        <v>25</v>
      </c>
      <c r="I148" s="50" t="s">
        <v>27</v>
      </c>
      <c r="J148" s="88">
        <v>7.36</v>
      </c>
      <c r="K148" s="35">
        <v>20</v>
      </c>
      <c r="L148" s="24">
        <f t="shared" si="4"/>
        <v>20</v>
      </c>
      <c r="M148" s="25" t="str">
        <f t="shared" si="5"/>
        <v>OK</v>
      </c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5"/>
      <c r="AI148" s="75"/>
      <c r="AJ148" s="75"/>
      <c r="AK148" s="75"/>
    </row>
    <row r="149" spans="1:37" ht="39.950000000000003" customHeight="1" x14ac:dyDescent="0.25">
      <c r="A149" s="127"/>
      <c r="B149" s="127"/>
      <c r="C149" s="47">
        <v>146</v>
      </c>
      <c r="D149" s="48" t="s">
        <v>318</v>
      </c>
      <c r="E149" s="47" t="s">
        <v>252</v>
      </c>
      <c r="F149" s="47" t="s">
        <v>532</v>
      </c>
      <c r="G149" s="62" t="s">
        <v>253</v>
      </c>
      <c r="H149" s="47" t="s">
        <v>25</v>
      </c>
      <c r="I149" s="50" t="s">
        <v>27</v>
      </c>
      <c r="J149" s="88">
        <v>1</v>
      </c>
      <c r="K149" s="35"/>
      <c r="L149" s="24">
        <f t="shared" si="4"/>
        <v>0</v>
      </c>
      <c r="M149" s="25" t="str">
        <f t="shared" si="5"/>
        <v>OK</v>
      </c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5"/>
      <c r="AI149" s="75"/>
      <c r="AJ149" s="75"/>
      <c r="AK149" s="75"/>
    </row>
    <row r="150" spans="1:37" ht="39.950000000000003" customHeight="1" x14ac:dyDescent="0.25">
      <c r="A150" s="127"/>
      <c r="B150" s="127"/>
      <c r="C150" s="47">
        <v>147</v>
      </c>
      <c r="D150" s="48" t="s">
        <v>316</v>
      </c>
      <c r="E150" s="47" t="s">
        <v>239</v>
      </c>
      <c r="F150" s="47" t="s">
        <v>435</v>
      </c>
      <c r="G150" s="49" t="s">
        <v>240</v>
      </c>
      <c r="H150" s="47" t="s">
        <v>25</v>
      </c>
      <c r="I150" s="50" t="s">
        <v>27</v>
      </c>
      <c r="J150" s="88">
        <v>0.75</v>
      </c>
      <c r="K150" s="35">
        <v>100</v>
      </c>
      <c r="L150" s="24">
        <f t="shared" si="4"/>
        <v>100</v>
      </c>
      <c r="M150" s="25" t="str">
        <f t="shared" si="5"/>
        <v>OK</v>
      </c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5"/>
      <c r="AI150" s="75"/>
      <c r="AJ150" s="75"/>
      <c r="AK150" s="75"/>
    </row>
    <row r="151" spans="1:37" ht="39.950000000000003" customHeight="1" x14ac:dyDescent="0.25">
      <c r="A151" s="127"/>
      <c r="B151" s="127"/>
      <c r="C151" s="47">
        <v>148</v>
      </c>
      <c r="D151" s="48" t="s">
        <v>316</v>
      </c>
      <c r="E151" s="47" t="s">
        <v>241</v>
      </c>
      <c r="F151" s="47" t="s">
        <v>533</v>
      </c>
      <c r="G151" s="57" t="s">
        <v>242</v>
      </c>
      <c r="H151" s="47" t="s">
        <v>25</v>
      </c>
      <c r="I151" s="50" t="s">
        <v>27</v>
      </c>
      <c r="J151" s="88">
        <v>2.16</v>
      </c>
      <c r="K151" s="35">
        <v>100</v>
      </c>
      <c r="L151" s="24">
        <f t="shared" si="4"/>
        <v>100</v>
      </c>
      <c r="M151" s="25" t="str">
        <f t="shared" si="5"/>
        <v>OK</v>
      </c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5"/>
      <c r="AI151" s="75"/>
      <c r="AJ151" s="75"/>
      <c r="AK151" s="75"/>
    </row>
    <row r="152" spans="1:37" ht="39.950000000000003" customHeight="1" x14ac:dyDescent="0.25">
      <c r="A152" s="127"/>
      <c r="B152" s="127"/>
      <c r="C152" s="47">
        <v>149</v>
      </c>
      <c r="D152" s="48" t="s">
        <v>316</v>
      </c>
      <c r="E152" s="47" t="s">
        <v>254</v>
      </c>
      <c r="F152" s="47" t="s">
        <v>435</v>
      </c>
      <c r="G152" s="49" t="s">
        <v>255</v>
      </c>
      <c r="H152" s="47" t="s">
        <v>25</v>
      </c>
      <c r="I152" s="50" t="s">
        <v>27</v>
      </c>
      <c r="J152" s="88">
        <v>2</v>
      </c>
      <c r="K152" s="35">
        <v>5</v>
      </c>
      <c r="L152" s="24">
        <f t="shared" si="4"/>
        <v>5</v>
      </c>
      <c r="M152" s="25" t="str">
        <f t="shared" si="5"/>
        <v>OK</v>
      </c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5"/>
      <c r="AI152" s="75"/>
      <c r="AJ152" s="75"/>
      <c r="AK152" s="75"/>
    </row>
    <row r="153" spans="1:37" ht="39.950000000000003" customHeight="1" x14ac:dyDescent="0.25">
      <c r="A153" s="127"/>
      <c r="B153" s="127"/>
      <c r="C153" s="47">
        <v>150</v>
      </c>
      <c r="D153" s="48" t="s">
        <v>316</v>
      </c>
      <c r="E153" s="47" t="s">
        <v>256</v>
      </c>
      <c r="F153" s="47" t="s">
        <v>435</v>
      </c>
      <c r="G153" s="49" t="s">
        <v>257</v>
      </c>
      <c r="H153" s="47" t="s">
        <v>25</v>
      </c>
      <c r="I153" s="50" t="s">
        <v>27</v>
      </c>
      <c r="J153" s="88">
        <v>2.19</v>
      </c>
      <c r="K153" s="35">
        <v>5</v>
      </c>
      <c r="L153" s="24">
        <f t="shared" si="4"/>
        <v>5</v>
      </c>
      <c r="M153" s="25" t="str">
        <f t="shared" si="5"/>
        <v>OK</v>
      </c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5"/>
      <c r="AI153" s="75"/>
      <c r="AJ153" s="75"/>
      <c r="AK153" s="75"/>
    </row>
    <row r="154" spans="1:37" ht="39.950000000000003" customHeight="1" x14ac:dyDescent="0.25">
      <c r="A154" s="127"/>
      <c r="B154" s="127"/>
      <c r="C154" s="47">
        <v>151</v>
      </c>
      <c r="D154" s="48" t="s">
        <v>316</v>
      </c>
      <c r="E154" s="47" t="s">
        <v>245</v>
      </c>
      <c r="F154" s="47" t="s">
        <v>534</v>
      </c>
      <c r="G154" s="62" t="s">
        <v>246</v>
      </c>
      <c r="H154" s="47" t="s">
        <v>25</v>
      </c>
      <c r="I154" s="50" t="s">
        <v>27</v>
      </c>
      <c r="J154" s="88">
        <v>8.9499999999999993</v>
      </c>
      <c r="K154" s="35">
        <v>5</v>
      </c>
      <c r="L154" s="24">
        <f t="shared" si="4"/>
        <v>5</v>
      </c>
      <c r="M154" s="25" t="str">
        <f t="shared" si="5"/>
        <v>OK</v>
      </c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  <c r="AG154" s="74"/>
      <c r="AH154" s="75"/>
      <c r="AI154" s="75"/>
      <c r="AJ154" s="75"/>
      <c r="AK154" s="75"/>
    </row>
    <row r="155" spans="1:37" ht="39.950000000000003" customHeight="1" x14ac:dyDescent="0.25">
      <c r="A155" s="127"/>
      <c r="B155" s="127"/>
      <c r="C155" s="47">
        <v>152</v>
      </c>
      <c r="D155" s="48" t="s">
        <v>316</v>
      </c>
      <c r="E155" s="47" t="s">
        <v>247</v>
      </c>
      <c r="F155" s="47" t="s">
        <v>534</v>
      </c>
      <c r="G155" s="62" t="s">
        <v>248</v>
      </c>
      <c r="H155" s="47" t="s">
        <v>25</v>
      </c>
      <c r="I155" s="50" t="s">
        <v>27</v>
      </c>
      <c r="J155" s="88">
        <v>9.67</v>
      </c>
      <c r="K155" s="35">
        <v>5</v>
      </c>
      <c r="L155" s="24">
        <f t="shared" si="4"/>
        <v>5</v>
      </c>
      <c r="M155" s="25" t="str">
        <f t="shared" si="5"/>
        <v>OK</v>
      </c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  <c r="AF155" s="74"/>
      <c r="AG155" s="74"/>
      <c r="AH155" s="75"/>
      <c r="AI155" s="75"/>
      <c r="AJ155" s="75"/>
      <c r="AK155" s="75"/>
    </row>
    <row r="156" spans="1:37" ht="39.950000000000003" customHeight="1" x14ac:dyDescent="0.25">
      <c r="A156" s="127"/>
      <c r="B156" s="127"/>
      <c r="C156" s="47">
        <v>153</v>
      </c>
      <c r="D156" s="48" t="s">
        <v>316</v>
      </c>
      <c r="E156" s="47" t="s">
        <v>258</v>
      </c>
      <c r="F156" s="47" t="s">
        <v>435</v>
      </c>
      <c r="G156" s="49" t="s">
        <v>259</v>
      </c>
      <c r="H156" s="47" t="s">
        <v>25</v>
      </c>
      <c r="I156" s="50" t="s">
        <v>27</v>
      </c>
      <c r="J156" s="88">
        <v>27.02</v>
      </c>
      <c r="K156" s="35">
        <v>5</v>
      </c>
      <c r="L156" s="24">
        <f t="shared" si="4"/>
        <v>5</v>
      </c>
      <c r="M156" s="25" t="str">
        <f t="shared" si="5"/>
        <v>OK</v>
      </c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74"/>
      <c r="AH156" s="75"/>
      <c r="AI156" s="75"/>
      <c r="AJ156" s="75"/>
      <c r="AK156" s="75"/>
    </row>
    <row r="157" spans="1:37" ht="39.950000000000003" customHeight="1" x14ac:dyDescent="0.25">
      <c r="A157" s="127"/>
      <c r="B157" s="127"/>
      <c r="C157" s="47">
        <v>154</v>
      </c>
      <c r="D157" s="48" t="s">
        <v>316</v>
      </c>
      <c r="E157" s="47" t="s">
        <v>243</v>
      </c>
      <c r="F157" s="47" t="s">
        <v>510</v>
      </c>
      <c r="G157" s="56" t="s">
        <v>244</v>
      </c>
      <c r="H157" s="47" t="s">
        <v>25</v>
      </c>
      <c r="I157" s="50" t="s">
        <v>27</v>
      </c>
      <c r="J157" s="88">
        <v>2.2400000000000002</v>
      </c>
      <c r="K157" s="41">
        <v>200</v>
      </c>
      <c r="L157" s="24">
        <f t="shared" si="4"/>
        <v>200</v>
      </c>
      <c r="M157" s="25" t="str">
        <f t="shared" si="5"/>
        <v>OK</v>
      </c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5"/>
      <c r="AI157" s="75"/>
      <c r="AJ157" s="75"/>
      <c r="AK157" s="75"/>
    </row>
    <row r="158" spans="1:37" ht="39.950000000000003" customHeight="1" x14ac:dyDescent="0.25">
      <c r="A158" s="128"/>
      <c r="B158" s="128"/>
      <c r="C158" s="47">
        <v>155</v>
      </c>
      <c r="D158" s="48" t="s">
        <v>316</v>
      </c>
      <c r="E158" s="47" t="s">
        <v>535</v>
      </c>
      <c r="F158" s="47" t="s">
        <v>536</v>
      </c>
      <c r="G158" s="49" t="s">
        <v>537</v>
      </c>
      <c r="H158" s="47" t="s">
        <v>490</v>
      </c>
      <c r="I158" s="65" t="s">
        <v>27</v>
      </c>
      <c r="J158" s="92">
        <v>41.8</v>
      </c>
      <c r="K158" s="40"/>
      <c r="L158" s="24">
        <f t="shared" si="4"/>
        <v>0</v>
      </c>
      <c r="M158" s="25" t="str">
        <f t="shared" si="5"/>
        <v>OK</v>
      </c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4"/>
      <c r="AH158" s="75"/>
      <c r="AI158" s="75"/>
      <c r="AJ158" s="75"/>
      <c r="AK158" s="75"/>
    </row>
    <row r="159" spans="1:37" ht="39.950000000000003" customHeight="1" x14ac:dyDescent="0.25">
      <c r="A159" s="109">
        <v>18</v>
      </c>
      <c r="B159" s="109" t="s">
        <v>529</v>
      </c>
      <c r="C159" s="51">
        <v>156</v>
      </c>
      <c r="D159" s="52" t="s">
        <v>318</v>
      </c>
      <c r="E159" s="51" t="s">
        <v>54</v>
      </c>
      <c r="F159" s="51" t="s">
        <v>538</v>
      </c>
      <c r="G159" s="53" t="s">
        <v>319</v>
      </c>
      <c r="H159" s="51" t="s">
        <v>28</v>
      </c>
      <c r="I159" s="54" t="s">
        <v>27</v>
      </c>
      <c r="J159" s="89">
        <v>3.1</v>
      </c>
      <c r="K159" s="35">
        <v>5</v>
      </c>
      <c r="L159" s="24">
        <f t="shared" si="4"/>
        <v>5</v>
      </c>
      <c r="M159" s="25" t="str">
        <f t="shared" si="5"/>
        <v>OK</v>
      </c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5"/>
      <c r="AI159" s="75"/>
      <c r="AJ159" s="75"/>
      <c r="AK159" s="75"/>
    </row>
    <row r="160" spans="1:37" ht="39.950000000000003" customHeight="1" x14ac:dyDescent="0.25">
      <c r="A160" s="110"/>
      <c r="B160" s="110"/>
      <c r="C160" s="51">
        <v>157</v>
      </c>
      <c r="D160" s="52" t="s">
        <v>318</v>
      </c>
      <c r="E160" s="51" t="s">
        <v>213</v>
      </c>
      <c r="F160" s="51" t="s">
        <v>416</v>
      </c>
      <c r="G160" s="63" t="s">
        <v>214</v>
      </c>
      <c r="H160" s="51" t="s">
        <v>25</v>
      </c>
      <c r="I160" s="54" t="s">
        <v>27</v>
      </c>
      <c r="J160" s="89">
        <v>22.63</v>
      </c>
      <c r="K160" s="35">
        <v>5</v>
      </c>
      <c r="L160" s="24">
        <f t="shared" si="4"/>
        <v>5</v>
      </c>
      <c r="M160" s="25" t="str">
        <f t="shared" si="5"/>
        <v>OK</v>
      </c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5"/>
      <c r="AI160" s="75"/>
      <c r="AJ160" s="75"/>
      <c r="AK160" s="75"/>
    </row>
    <row r="161" spans="1:37" ht="39.950000000000003" customHeight="1" x14ac:dyDescent="0.25">
      <c r="A161" s="110"/>
      <c r="B161" s="110"/>
      <c r="C161" s="51">
        <v>158</v>
      </c>
      <c r="D161" s="52" t="s">
        <v>318</v>
      </c>
      <c r="E161" s="51" t="s">
        <v>539</v>
      </c>
      <c r="F161" s="51" t="s">
        <v>416</v>
      </c>
      <c r="G161" s="63" t="s">
        <v>540</v>
      </c>
      <c r="H161" s="51" t="s">
        <v>490</v>
      </c>
      <c r="I161" s="54" t="s">
        <v>27</v>
      </c>
      <c r="J161" s="89">
        <v>37.479999999999997</v>
      </c>
      <c r="K161" s="35"/>
      <c r="L161" s="24">
        <f t="shared" si="4"/>
        <v>0</v>
      </c>
      <c r="M161" s="25" t="str">
        <f t="shared" si="5"/>
        <v>OK</v>
      </c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5"/>
      <c r="AI161" s="75"/>
      <c r="AJ161" s="75"/>
      <c r="AK161" s="75"/>
    </row>
    <row r="162" spans="1:37" ht="39.950000000000003" customHeight="1" x14ac:dyDescent="0.25">
      <c r="A162" s="110"/>
      <c r="B162" s="110"/>
      <c r="C162" s="51">
        <v>159</v>
      </c>
      <c r="D162" s="52" t="s">
        <v>318</v>
      </c>
      <c r="E162" s="51" t="s">
        <v>89</v>
      </c>
      <c r="F162" s="51" t="s">
        <v>412</v>
      </c>
      <c r="G162" s="53" t="s">
        <v>541</v>
      </c>
      <c r="H162" s="51" t="s">
        <v>25</v>
      </c>
      <c r="I162" s="54" t="s">
        <v>27</v>
      </c>
      <c r="J162" s="89">
        <v>2.4300000000000002</v>
      </c>
      <c r="K162" s="35">
        <v>12</v>
      </c>
      <c r="L162" s="24">
        <f t="shared" si="4"/>
        <v>12</v>
      </c>
      <c r="M162" s="25" t="str">
        <f t="shared" si="5"/>
        <v>OK</v>
      </c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  <c r="AH162" s="75"/>
      <c r="AI162" s="75"/>
      <c r="AJ162" s="75"/>
      <c r="AK162" s="75"/>
    </row>
    <row r="163" spans="1:37" ht="39.950000000000003" customHeight="1" x14ac:dyDescent="0.25">
      <c r="A163" s="110"/>
      <c r="B163" s="110"/>
      <c r="C163" s="51">
        <v>160</v>
      </c>
      <c r="D163" s="52" t="s">
        <v>318</v>
      </c>
      <c r="E163" s="51" t="s">
        <v>90</v>
      </c>
      <c r="F163" s="51" t="s">
        <v>412</v>
      </c>
      <c r="G163" s="53" t="s">
        <v>542</v>
      </c>
      <c r="H163" s="51" t="s">
        <v>25</v>
      </c>
      <c r="I163" s="54" t="s">
        <v>27</v>
      </c>
      <c r="J163" s="89">
        <v>2.4300000000000002</v>
      </c>
      <c r="K163" s="35">
        <v>12</v>
      </c>
      <c r="L163" s="24">
        <f t="shared" si="4"/>
        <v>12</v>
      </c>
      <c r="M163" s="25" t="str">
        <f t="shared" si="5"/>
        <v>OK</v>
      </c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5"/>
      <c r="AI163" s="75"/>
      <c r="AJ163" s="75"/>
      <c r="AK163" s="75"/>
    </row>
    <row r="164" spans="1:37" ht="39.950000000000003" customHeight="1" x14ac:dyDescent="0.25">
      <c r="A164" s="110"/>
      <c r="B164" s="110"/>
      <c r="C164" s="51">
        <v>161</v>
      </c>
      <c r="D164" s="52" t="s">
        <v>318</v>
      </c>
      <c r="E164" s="51" t="s">
        <v>91</v>
      </c>
      <c r="F164" s="51" t="s">
        <v>412</v>
      </c>
      <c r="G164" s="53" t="s">
        <v>543</v>
      </c>
      <c r="H164" s="51" t="s">
        <v>25</v>
      </c>
      <c r="I164" s="54" t="s">
        <v>27</v>
      </c>
      <c r="J164" s="89">
        <v>2.4300000000000002</v>
      </c>
      <c r="K164" s="35">
        <v>12</v>
      </c>
      <c r="L164" s="24">
        <f t="shared" si="4"/>
        <v>12</v>
      </c>
      <c r="M164" s="25" t="str">
        <f t="shared" si="5"/>
        <v>OK</v>
      </c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5"/>
      <c r="AI164" s="75"/>
      <c r="AJ164" s="75"/>
      <c r="AK164" s="75"/>
    </row>
    <row r="165" spans="1:37" ht="39.950000000000003" customHeight="1" x14ac:dyDescent="0.25">
      <c r="A165" s="110"/>
      <c r="B165" s="110"/>
      <c r="C165" s="51">
        <v>162</v>
      </c>
      <c r="D165" s="52" t="s">
        <v>318</v>
      </c>
      <c r="E165" s="51" t="s">
        <v>92</v>
      </c>
      <c r="F165" s="51" t="s">
        <v>412</v>
      </c>
      <c r="G165" s="53" t="s">
        <v>544</v>
      </c>
      <c r="H165" s="51" t="s">
        <v>25</v>
      </c>
      <c r="I165" s="54" t="s">
        <v>27</v>
      </c>
      <c r="J165" s="89">
        <v>2.4300000000000002</v>
      </c>
      <c r="K165" s="35">
        <v>12</v>
      </c>
      <c r="L165" s="24">
        <f t="shared" si="4"/>
        <v>12</v>
      </c>
      <c r="M165" s="25" t="str">
        <f t="shared" si="5"/>
        <v>OK</v>
      </c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5"/>
      <c r="AI165" s="75"/>
      <c r="AJ165" s="75"/>
      <c r="AK165" s="75"/>
    </row>
    <row r="166" spans="1:37" ht="39.950000000000003" customHeight="1" x14ac:dyDescent="0.25">
      <c r="A166" s="110"/>
      <c r="B166" s="110"/>
      <c r="C166" s="51">
        <v>163</v>
      </c>
      <c r="D166" s="52" t="s">
        <v>318</v>
      </c>
      <c r="E166" s="51" t="s">
        <v>55</v>
      </c>
      <c r="F166" s="51" t="s">
        <v>545</v>
      </c>
      <c r="G166" s="53" t="s">
        <v>56</v>
      </c>
      <c r="H166" s="51" t="s">
        <v>25</v>
      </c>
      <c r="I166" s="54" t="s">
        <v>27</v>
      </c>
      <c r="J166" s="89">
        <v>6.17</v>
      </c>
      <c r="K166" s="35">
        <v>10</v>
      </c>
      <c r="L166" s="24">
        <f t="shared" si="4"/>
        <v>10</v>
      </c>
      <c r="M166" s="25" t="str">
        <f t="shared" si="5"/>
        <v>OK</v>
      </c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  <c r="AF166" s="74"/>
      <c r="AG166" s="74"/>
      <c r="AH166" s="75"/>
      <c r="AI166" s="75"/>
      <c r="AJ166" s="75"/>
      <c r="AK166" s="75"/>
    </row>
    <row r="167" spans="1:37" ht="39.950000000000003" customHeight="1" x14ac:dyDescent="0.25">
      <c r="A167" s="110"/>
      <c r="B167" s="110"/>
      <c r="C167" s="51">
        <v>164</v>
      </c>
      <c r="D167" s="52" t="s">
        <v>318</v>
      </c>
      <c r="E167" s="51" t="s">
        <v>57</v>
      </c>
      <c r="F167" s="51" t="s">
        <v>418</v>
      </c>
      <c r="G167" s="53" t="s">
        <v>58</v>
      </c>
      <c r="H167" s="51" t="s">
        <v>25</v>
      </c>
      <c r="I167" s="54" t="s">
        <v>27</v>
      </c>
      <c r="J167" s="89">
        <v>7.65</v>
      </c>
      <c r="K167" s="35">
        <v>10</v>
      </c>
      <c r="L167" s="24">
        <f t="shared" si="4"/>
        <v>10</v>
      </c>
      <c r="M167" s="25" t="str">
        <f t="shared" si="5"/>
        <v>OK</v>
      </c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5"/>
      <c r="AI167" s="75"/>
      <c r="AJ167" s="75"/>
      <c r="AK167" s="75"/>
    </row>
    <row r="168" spans="1:37" ht="39.950000000000003" customHeight="1" x14ac:dyDescent="0.25">
      <c r="A168" s="110"/>
      <c r="B168" s="110"/>
      <c r="C168" s="51">
        <v>165</v>
      </c>
      <c r="D168" s="52" t="s">
        <v>318</v>
      </c>
      <c r="E168" s="51" t="s">
        <v>267</v>
      </c>
      <c r="F168" s="51" t="s">
        <v>545</v>
      </c>
      <c r="G168" s="53" t="s">
        <v>377</v>
      </c>
      <c r="H168" s="51" t="s">
        <v>25</v>
      </c>
      <c r="I168" s="54" t="s">
        <v>27</v>
      </c>
      <c r="J168" s="89">
        <v>0.68</v>
      </c>
      <c r="K168" s="35">
        <v>5</v>
      </c>
      <c r="L168" s="24">
        <f t="shared" si="4"/>
        <v>5</v>
      </c>
      <c r="M168" s="25" t="str">
        <f t="shared" si="5"/>
        <v>OK</v>
      </c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  <c r="AC168" s="74"/>
      <c r="AD168" s="74"/>
      <c r="AE168" s="74"/>
      <c r="AF168" s="74"/>
      <c r="AG168" s="74"/>
      <c r="AH168" s="75"/>
      <c r="AI168" s="75"/>
      <c r="AJ168" s="75"/>
      <c r="AK168" s="75"/>
    </row>
    <row r="169" spans="1:37" ht="39.950000000000003" customHeight="1" x14ac:dyDescent="0.25">
      <c r="A169" s="110"/>
      <c r="B169" s="110"/>
      <c r="C169" s="51">
        <v>166</v>
      </c>
      <c r="D169" s="52" t="s">
        <v>318</v>
      </c>
      <c r="E169" s="51" t="s">
        <v>266</v>
      </c>
      <c r="F169" s="51" t="s">
        <v>545</v>
      </c>
      <c r="G169" s="53" t="s">
        <v>376</v>
      </c>
      <c r="H169" s="51" t="s">
        <v>25</v>
      </c>
      <c r="I169" s="54" t="s">
        <v>27</v>
      </c>
      <c r="J169" s="89">
        <v>1.08</v>
      </c>
      <c r="K169" s="35">
        <v>5</v>
      </c>
      <c r="L169" s="24">
        <f t="shared" si="4"/>
        <v>5</v>
      </c>
      <c r="M169" s="25" t="str">
        <f t="shared" si="5"/>
        <v>OK</v>
      </c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  <c r="AC169" s="74"/>
      <c r="AD169" s="74"/>
      <c r="AE169" s="74"/>
      <c r="AF169" s="74"/>
      <c r="AG169" s="74"/>
      <c r="AH169" s="75"/>
      <c r="AI169" s="75"/>
      <c r="AJ169" s="75"/>
      <c r="AK169" s="75"/>
    </row>
    <row r="170" spans="1:37" ht="39.950000000000003" customHeight="1" x14ac:dyDescent="0.25">
      <c r="A170" s="111"/>
      <c r="B170" s="111"/>
      <c r="C170" s="51">
        <v>167</v>
      </c>
      <c r="D170" s="52" t="s">
        <v>318</v>
      </c>
      <c r="E170" s="51" t="s">
        <v>268</v>
      </c>
      <c r="F170" s="51" t="s">
        <v>545</v>
      </c>
      <c r="G170" s="53" t="s">
        <v>378</v>
      </c>
      <c r="H170" s="51" t="s">
        <v>25</v>
      </c>
      <c r="I170" s="54" t="s">
        <v>27</v>
      </c>
      <c r="J170" s="89">
        <v>2.1800000000000002</v>
      </c>
      <c r="K170" s="35"/>
      <c r="L170" s="24">
        <f t="shared" si="4"/>
        <v>0</v>
      </c>
      <c r="M170" s="25" t="str">
        <f t="shared" si="5"/>
        <v>OK</v>
      </c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5"/>
      <c r="AI170" s="75"/>
      <c r="AJ170" s="75"/>
      <c r="AK170" s="75"/>
    </row>
    <row r="171" spans="1:37" ht="39.950000000000003" customHeight="1" x14ac:dyDescent="0.25">
      <c r="A171" s="129">
        <v>19</v>
      </c>
      <c r="B171" s="120" t="s">
        <v>410</v>
      </c>
      <c r="C171" s="47">
        <v>168</v>
      </c>
      <c r="D171" s="48" t="s">
        <v>339</v>
      </c>
      <c r="E171" s="47" t="s">
        <v>139</v>
      </c>
      <c r="F171" s="47" t="s">
        <v>546</v>
      </c>
      <c r="G171" s="67" t="s">
        <v>547</v>
      </c>
      <c r="H171" s="47" t="s">
        <v>140</v>
      </c>
      <c r="I171" s="47" t="s">
        <v>138</v>
      </c>
      <c r="J171" s="92">
        <v>97.07</v>
      </c>
      <c r="K171" s="35">
        <v>5</v>
      </c>
      <c r="L171" s="24">
        <f t="shared" si="4"/>
        <v>5</v>
      </c>
      <c r="M171" s="25" t="str">
        <f t="shared" si="5"/>
        <v>OK</v>
      </c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5"/>
      <c r="AI171" s="75"/>
      <c r="AJ171" s="75"/>
      <c r="AK171" s="75"/>
    </row>
    <row r="172" spans="1:37" ht="39.950000000000003" customHeight="1" x14ac:dyDescent="0.25">
      <c r="A172" s="129"/>
      <c r="B172" s="121"/>
      <c r="C172" s="47">
        <v>169</v>
      </c>
      <c r="D172" s="48" t="s">
        <v>318</v>
      </c>
      <c r="E172" s="47" t="s">
        <v>137</v>
      </c>
      <c r="F172" s="47" t="s">
        <v>457</v>
      </c>
      <c r="G172" s="49" t="s">
        <v>548</v>
      </c>
      <c r="H172" s="47" t="s">
        <v>25</v>
      </c>
      <c r="I172" s="50" t="s">
        <v>27</v>
      </c>
      <c r="J172" s="92">
        <v>0.3</v>
      </c>
      <c r="K172" s="35">
        <v>6000</v>
      </c>
      <c r="L172" s="24">
        <f t="shared" si="4"/>
        <v>6000</v>
      </c>
      <c r="M172" s="25" t="str">
        <f t="shared" si="5"/>
        <v>OK</v>
      </c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4"/>
      <c r="AH172" s="75"/>
      <c r="AI172" s="75"/>
      <c r="AJ172" s="75"/>
      <c r="AK172" s="75"/>
    </row>
    <row r="173" spans="1:37" ht="39.950000000000003" customHeight="1" x14ac:dyDescent="0.25">
      <c r="A173" s="129"/>
      <c r="B173" s="121"/>
      <c r="C173" s="47">
        <v>170</v>
      </c>
      <c r="D173" s="48" t="s">
        <v>381</v>
      </c>
      <c r="E173" s="47" t="s">
        <v>305</v>
      </c>
      <c r="F173" s="47" t="s">
        <v>549</v>
      </c>
      <c r="G173" s="49" t="s">
        <v>550</v>
      </c>
      <c r="H173" s="47" t="s">
        <v>25</v>
      </c>
      <c r="I173" s="50" t="s">
        <v>61</v>
      </c>
      <c r="J173" s="88">
        <v>8.39</v>
      </c>
      <c r="K173" s="35"/>
      <c r="L173" s="24">
        <f t="shared" si="4"/>
        <v>0</v>
      </c>
      <c r="M173" s="25" t="str">
        <f t="shared" si="5"/>
        <v>OK</v>
      </c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5"/>
      <c r="AI173" s="75"/>
      <c r="AJ173" s="75"/>
      <c r="AK173" s="75"/>
    </row>
    <row r="174" spans="1:37" ht="39.950000000000003" customHeight="1" x14ac:dyDescent="0.25">
      <c r="A174" s="129"/>
      <c r="B174" s="121"/>
      <c r="C174" s="47">
        <v>171</v>
      </c>
      <c r="D174" s="48" t="s">
        <v>318</v>
      </c>
      <c r="E174" s="47" t="s">
        <v>194</v>
      </c>
      <c r="F174" s="47" t="s">
        <v>416</v>
      </c>
      <c r="G174" s="49" t="s">
        <v>195</v>
      </c>
      <c r="H174" s="47" t="s">
        <v>25</v>
      </c>
      <c r="I174" s="50" t="s">
        <v>27</v>
      </c>
      <c r="J174" s="88">
        <v>6.88</v>
      </c>
      <c r="K174" s="35">
        <v>10</v>
      </c>
      <c r="L174" s="24">
        <f t="shared" si="4"/>
        <v>10</v>
      </c>
      <c r="M174" s="25" t="str">
        <f t="shared" si="5"/>
        <v>OK</v>
      </c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74"/>
      <c r="AH174" s="75"/>
      <c r="AI174" s="75"/>
      <c r="AJ174" s="75"/>
      <c r="AK174" s="75"/>
    </row>
    <row r="175" spans="1:37" ht="39.950000000000003" customHeight="1" x14ac:dyDescent="0.25">
      <c r="A175" s="129"/>
      <c r="B175" s="121"/>
      <c r="C175" s="47">
        <v>172</v>
      </c>
      <c r="D175" s="48" t="s">
        <v>318</v>
      </c>
      <c r="E175" s="47" t="s">
        <v>192</v>
      </c>
      <c r="F175" s="47" t="s">
        <v>416</v>
      </c>
      <c r="G175" s="49" t="s">
        <v>193</v>
      </c>
      <c r="H175" s="47" t="s">
        <v>25</v>
      </c>
      <c r="I175" s="50" t="s">
        <v>27</v>
      </c>
      <c r="J175" s="92">
        <v>22.9</v>
      </c>
      <c r="K175" s="35"/>
      <c r="L175" s="24">
        <f t="shared" si="4"/>
        <v>0</v>
      </c>
      <c r="M175" s="25" t="str">
        <f t="shared" si="5"/>
        <v>OK</v>
      </c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5"/>
      <c r="AI175" s="75"/>
      <c r="AJ175" s="75"/>
      <c r="AK175" s="75"/>
    </row>
    <row r="176" spans="1:37" ht="39.950000000000003" customHeight="1" x14ac:dyDescent="0.25">
      <c r="A176" s="129"/>
      <c r="B176" s="121"/>
      <c r="C176" s="47">
        <v>173</v>
      </c>
      <c r="D176" s="48" t="s">
        <v>317</v>
      </c>
      <c r="E176" s="47" t="s">
        <v>269</v>
      </c>
      <c r="F176" s="47" t="s">
        <v>445</v>
      </c>
      <c r="G176" s="49" t="s">
        <v>399</v>
      </c>
      <c r="H176" s="47" t="s">
        <v>25</v>
      </c>
      <c r="I176" s="50" t="s">
        <v>27</v>
      </c>
      <c r="J176" s="92">
        <v>2.06</v>
      </c>
      <c r="K176" s="35"/>
      <c r="L176" s="24">
        <f t="shared" si="4"/>
        <v>0</v>
      </c>
      <c r="M176" s="25" t="str">
        <f t="shared" si="5"/>
        <v>OK</v>
      </c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  <c r="AG176" s="74"/>
      <c r="AH176" s="75"/>
      <c r="AI176" s="75"/>
      <c r="AJ176" s="75"/>
      <c r="AK176" s="75"/>
    </row>
    <row r="177" spans="1:37" ht="39.950000000000003" customHeight="1" x14ac:dyDescent="0.25">
      <c r="A177" s="129"/>
      <c r="B177" s="121"/>
      <c r="C177" s="47">
        <v>174</v>
      </c>
      <c r="D177" s="48" t="s">
        <v>318</v>
      </c>
      <c r="E177" s="85" t="s">
        <v>270</v>
      </c>
      <c r="F177" s="85" t="s">
        <v>412</v>
      </c>
      <c r="G177" s="49" t="s">
        <v>271</v>
      </c>
      <c r="H177" s="47" t="s">
        <v>25</v>
      </c>
      <c r="I177" s="50" t="s">
        <v>27</v>
      </c>
      <c r="J177" s="88">
        <v>5.9</v>
      </c>
      <c r="K177" s="35">
        <v>12</v>
      </c>
      <c r="L177" s="24">
        <f t="shared" si="4"/>
        <v>12</v>
      </c>
      <c r="M177" s="25" t="str">
        <f t="shared" si="5"/>
        <v>OK</v>
      </c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5"/>
      <c r="AI177" s="75"/>
      <c r="AJ177" s="75"/>
      <c r="AK177" s="75"/>
    </row>
    <row r="178" spans="1:37" ht="39.950000000000003" customHeight="1" x14ac:dyDescent="0.25">
      <c r="A178" s="129"/>
      <c r="B178" s="121"/>
      <c r="C178" s="47">
        <v>175</v>
      </c>
      <c r="D178" s="48" t="s">
        <v>318</v>
      </c>
      <c r="E178" s="85" t="s">
        <v>264</v>
      </c>
      <c r="F178" s="85" t="s">
        <v>414</v>
      </c>
      <c r="G178" s="49" t="s">
        <v>265</v>
      </c>
      <c r="H178" s="47" t="s">
        <v>32</v>
      </c>
      <c r="I178" s="47" t="s">
        <v>27</v>
      </c>
      <c r="J178" s="88">
        <v>3.99</v>
      </c>
      <c r="K178" s="35"/>
      <c r="L178" s="24">
        <f t="shared" si="4"/>
        <v>0</v>
      </c>
      <c r="M178" s="25" t="str">
        <f t="shared" si="5"/>
        <v>OK</v>
      </c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  <c r="AC178" s="74"/>
      <c r="AD178" s="74"/>
      <c r="AE178" s="74"/>
      <c r="AF178" s="74"/>
      <c r="AG178" s="74"/>
      <c r="AH178" s="75"/>
      <c r="AI178" s="75"/>
      <c r="AJ178" s="75"/>
      <c r="AK178" s="75"/>
    </row>
    <row r="179" spans="1:37" ht="39.950000000000003" customHeight="1" x14ac:dyDescent="0.25">
      <c r="A179" s="129"/>
      <c r="B179" s="121"/>
      <c r="C179" s="47">
        <v>176</v>
      </c>
      <c r="D179" s="48" t="s">
        <v>380</v>
      </c>
      <c r="E179" s="85" t="s">
        <v>279</v>
      </c>
      <c r="F179" s="85" t="s">
        <v>478</v>
      </c>
      <c r="G179" s="49" t="s">
        <v>400</v>
      </c>
      <c r="H179" s="47" t="s">
        <v>25</v>
      </c>
      <c r="I179" s="50" t="s">
        <v>280</v>
      </c>
      <c r="J179" s="88">
        <v>0.68</v>
      </c>
      <c r="K179" s="35"/>
      <c r="L179" s="24">
        <f t="shared" si="4"/>
        <v>0</v>
      </c>
      <c r="M179" s="25" t="str">
        <f t="shared" si="5"/>
        <v>OK</v>
      </c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5"/>
      <c r="AI179" s="75"/>
      <c r="AJ179" s="75"/>
      <c r="AK179" s="75"/>
    </row>
    <row r="180" spans="1:37" ht="39.950000000000003" customHeight="1" x14ac:dyDescent="0.25">
      <c r="A180" s="129"/>
      <c r="B180" s="121"/>
      <c r="C180" s="47">
        <v>177</v>
      </c>
      <c r="D180" s="48" t="s">
        <v>380</v>
      </c>
      <c r="E180" s="85" t="s">
        <v>281</v>
      </c>
      <c r="F180" s="85" t="s">
        <v>478</v>
      </c>
      <c r="G180" s="49" t="s">
        <v>401</v>
      </c>
      <c r="H180" s="47" t="s">
        <v>25</v>
      </c>
      <c r="I180" s="50" t="s">
        <v>280</v>
      </c>
      <c r="J180" s="88">
        <v>0.68</v>
      </c>
      <c r="K180" s="40"/>
      <c r="L180" s="24">
        <f t="shared" si="4"/>
        <v>0</v>
      </c>
      <c r="M180" s="25" t="str">
        <f t="shared" si="5"/>
        <v>OK</v>
      </c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  <c r="AH180" s="75"/>
      <c r="AI180" s="75"/>
      <c r="AJ180" s="75"/>
      <c r="AK180" s="75"/>
    </row>
    <row r="181" spans="1:37" ht="39.950000000000003" customHeight="1" x14ac:dyDescent="0.25">
      <c r="A181" s="129"/>
      <c r="B181" s="121"/>
      <c r="C181" s="47">
        <v>178</v>
      </c>
      <c r="D181" s="48" t="s">
        <v>380</v>
      </c>
      <c r="E181" s="85" t="s">
        <v>282</v>
      </c>
      <c r="F181" s="85" t="s">
        <v>478</v>
      </c>
      <c r="G181" s="49" t="s">
        <v>402</v>
      </c>
      <c r="H181" s="47" t="s">
        <v>25</v>
      </c>
      <c r="I181" s="50" t="s">
        <v>280</v>
      </c>
      <c r="J181" s="88">
        <v>0.68</v>
      </c>
      <c r="K181" s="40"/>
      <c r="L181" s="24">
        <f t="shared" si="4"/>
        <v>0</v>
      </c>
      <c r="M181" s="25" t="str">
        <f t="shared" si="5"/>
        <v>OK</v>
      </c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5"/>
      <c r="AI181" s="75"/>
      <c r="AJ181" s="75"/>
      <c r="AK181" s="75"/>
    </row>
    <row r="182" spans="1:37" ht="39.950000000000003" customHeight="1" x14ac:dyDescent="0.25">
      <c r="A182" s="129"/>
      <c r="B182" s="121"/>
      <c r="C182" s="47">
        <v>179</v>
      </c>
      <c r="D182" s="48" t="s">
        <v>380</v>
      </c>
      <c r="E182" s="85" t="s">
        <v>283</v>
      </c>
      <c r="F182" s="85" t="s">
        <v>478</v>
      </c>
      <c r="G182" s="49" t="s">
        <v>403</v>
      </c>
      <c r="H182" s="47" t="s">
        <v>25</v>
      </c>
      <c r="I182" s="50" t="s">
        <v>280</v>
      </c>
      <c r="J182" s="88">
        <v>0.68</v>
      </c>
      <c r="K182" s="35"/>
      <c r="L182" s="24">
        <f t="shared" si="4"/>
        <v>0</v>
      </c>
      <c r="M182" s="25" t="str">
        <f t="shared" si="5"/>
        <v>OK</v>
      </c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5"/>
      <c r="AI182" s="75"/>
      <c r="AJ182" s="75"/>
      <c r="AK182" s="75"/>
    </row>
    <row r="183" spans="1:37" ht="39.950000000000003" customHeight="1" x14ac:dyDescent="0.25">
      <c r="A183" s="129"/>
      <c r="B183" s="121"/>
      <c r="C183" s="47">
        <v>180</v>
      </c>
      <c r="D183" s="48" t="s">
        <v>380</v>
      </c>
      <c r="E183" s="47" t="s">
        <v>284</v>
      </c>
      <c r="F183" s="47" t="s">
        <v>478</v>
      </c>
      <c r="G183" s="49" t="s">
        <v>404</v>
      </c>
      <c r="H183" s="47" t="s">
        <v>25</v>
      </c>
      <c r="I183" s="50" t="s">
        <v>280</v>
      </c>
      <c r="J183" s="88">
        <v>0.68</v>
      </c>
      <c r="K183" s="35"/>
      <c r="L183" s="24">
        <f t="shared" si="4"/>
        <v>0</v>
      </c>
      <c r="M183" s="25" t="str">
        <f t="shared" si="5"/>
        <v>OK</v>
      </c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5"/>
      <c r="AI183" s="75"/>
      <c r="AJ183" s="75"/>
      <c r="AK183" s="75"/>
    </row>
    <row r="184" spans="1:37" ht="39.950000000000003" customHeight="1" x14ac:dyDescent="0.25">
      <c r="A184" s="129"/>
      <c r="B184" s="121"/>
      <c r="C184" s="47">
        <v>181</v>
      </c>
      <c r="D184" s="48" t="s">
        <v>380</v>
      </c>
      <c r="E184" s="47" t="s">
        <v>285</v>
      </c>
      <c r="F184" s="47" t="s">
        <v>478</v>
      </c>
      <c r="G184" s="49" t="s">
        <v>405</v>
      </c>
      <c r="H184" s="47" t="s">
        <v>25</v>
      </c>
      <c r="I184" s="50" t="s">
        <v>280</v>
      </c>
      <c r="J184" s="88">
        <v>0.68</v>
      </c>
      <c r="K184" s="35"/>
      <c r="L184" s="24">
        <f t="shared" si="4"/>
        <v>0</v>
      </c>
      <c r="M184" s="25" t="str">
        <f t="shared" si="5"/>
        <v>OK</v>
      </c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4"/>
      <c r="AG184" s="74"/>
      <c r="AH184" s="75"/>
      <c r="AI184" s="75"/>
      <c r="AJ184" s="75"/>
      <c r="AK184" s="75"/>
    </row>
    <row r="185" spans="1:37" ht="39.950000000000003" customHeight="1" x14ac:dyDescent="0.25">
      <c r="A185" s="129"/>
      <c r="B185" s="121"/>
      <c r="C185" s="47">
        <v>182</v>
      </c>
      <c r="D185" s="48" t="s">
        <v>318</v>
      </c>
      <c r="E185" s="61" t="s">
        <v>260</v>
      </c>
      <c r="F185" s="61" t="s">
        <v>551</v>
      </c>
      <c r="G185" s="49" t="s">
        <v>261</v>
      </c>
      <c r="H185" s="47" t="s">
        <v>32</v>
      </c>
      <c r="I185" s="50" t="s">
        <v>27</v>
      </c>
      <c r="J185" s="88">
        <v>2.13</v>
      </c>
      <c r="K185" s="35">
        <v>6</v>
      </c>
      <c r="L185" s="24">
        <f t="shared" si="4"/>
        <v>6</v>
      </c>
      <c r="M185" s="25" t="str">
        <f t="shared" si="5"/>
        <v>OK</v>
      </c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5"/>
      <c r="AI185" s="75"/>
      <c r="AJ185" s="75"/>
      <c r="AK185" s="75"/>
    </row>
    <row r="186" spans="1:37" ht="39.950000000000003" customHeight="1" x14ac:dyDescent="0.25">
      <c r="A186" s="129"/>
      <c r="B186" s="121"/>
      <c r="C186" s="47">
        <v>183</v>
      </c>
      <c r="D186" s="48" t="s">
        <v>318</v>
      </c>
      <c r="E186" s="61" t="s">
        <v>262</v>
      </c>
      <c r="F186" s="61" t="s">
        <v>551</v>
      </c>
      <c r="G186" s="49" t="s">
        <v>263</v>
      </c>
      <c r="H186" s="47" t="s">
        <v>32</v>
      </c>
      <c r="I186" s="50" t="s">
        <v>27</v>
      </c>
      <c r="J186" s="88">
        <v>2.13</v>
      </c>
      <c r="K186" s="35">
        <v>6</v>
      </c>
      <c r="L186" s="24">
        <f t="shared" si="4"/>
        <v>6</v>
      </c>
      <c r="M186" s="25" t="str">
        <f t="shared" si="5"/>
        <v>OK</v>
      </c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5"/>
      <c r="AI186" s="75"/>
      <c r="AJ186" s="75"/>
      <c r="AK186" s="75"/>
    </row>
    <row r="187" spans="1:37" ht="39.950000000000003" customHeight="1" x14ac:dyDescent="0.25">
      <c r="A187" s="129"/>
      <c r="B187" s="121"/>
      <c r="C187" s="47">
        <v>184</v>
      </c>
      <c r="D187" s="48" t="s">
        <v>380</v>
      </c>
      <c r="E187" s="47" t="s">
        <v>288</v>
      </c>
      <c r="F187" s="47" t="s">
        <v>445</v>
      </c>
      <c r="G187" s="49" t="s">
        <v>289</v>
      </c>
      <c r="H187" s="47" t="s">
        <v>25</v>
      </c>
      <c r="I187" s="50" t="s">
        <v>280</v>
      </c>
      <c r="J187" s="88">
        <v>3.18</v>
      </c>
      <c r="K187" s="35"/>
      <c r="L187" s="24">
        <f t="shared" si="4"/>
        <v>0</v>
      </c>
      <c r="M187" s="25" t="str">
        <f t="shared" si="5"/>
        <v>OK</v>
      </c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5"/>
      <c r="AI187" s="75"/>
      <c r="AJ187" s="75"/>
      <c r="AK187" s="75"/>
    </row>
    <row r="188" spans="1:37" ht="39.950000000000003" customHeight="1" x14ac:dyDescent="0.25">
      <c r="A188" s="129"/>
      <c r="B188" s="121"/>
      <c r="C188" s="47">
        <v>185</v>
      </c>
      <c r="D188" s="48" t="s">
        <v>380</v>
      </c>
      <c r="E188" s="47" t="s">
        <v>286</v>
      </c>
      <c r="F188" s="47" t="s">
        <v>552</v>
      </c>
      <c r="G188" s="49" t="s">
        <v>287</v>
      </c>
      <c r="H188" s="47" t="s">
        <v>25</v>
      </c>
      <c r="I188" s="50" t="s">
        <v>280</v>
      </c>
      <c r="J188" s="88">
        <v>7.29</v>
      </c>
      <c r="K188" s="35"/>
      <c r="L188" s="24">
        <f t="shared" si="4"/>
        <v>0</v>
      </c>
      <c r="M188" s="25" t="str">
        <f t="shared" si="5"/>
        <v>OK</v>
      </c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  <c r="AG188" s="74"/>
      <c r="AH188" s="75"/>
      <c r="AI188" s="75"/>
      <c r="AJ188" s="75"/>
      <c r="AK188" s="75"/>
    </row>
    <row r="189" spans="1:37" ht="39.950000000000003" customHeight="1" x14ac:dyDescent="0.25">
      <c r="A189" s="129"/>
      <c r="B189" s="121"/>
      <c r="C189" s="47">
        <v>186</v>
      </c>
      <c r="D189" s="48" t="s">
        <v>380</v>
      </c>
      <c r="E189" s="47" t="s">
        <v>290</v>
      </c>
      <c r="F189" s="47" t="s">
        <v>445</v>
      </c>
      <c r="G189" s="49" t="s">
        <v>291</v>
      </c>
      <c r="H189" s="47" t="s">
        <v>25</v>
      </c>
      <c r="I189" s="50" t="s">
        <v>280</v>
      </c>
      <c r="J189" s="88">
        <v>1.54</v>
      </c>
      <c r="K189" s="35"/>
      <c r="L189" s="24">
        <f t="shared" si="4"/>
        <v>0</v>
      </c>
      <c r="M189" s="25" t="str">
        <f t="shared" si="5"/>
        <v>OK</v>
      </c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5"/>
      <c r="AI189" s="75"/>
      <c r="AJ189" s="75"/>
      <c r="AK189" s="75"/>
    </row>
    <row r="190" spans="1:37" ht="39.950000000000003" customHeight="1" x14ac:dyDescent="0.25">
      <c r="A190" s="129"/>
      <c r="B190" s="121"/>
      <c r="C190" s="47">
        <v>187</v>
      </c>
      <c r="D190" s="48" t="s">
        <v>318</v>
      </c>
      <c r="E190" s="47" t="s">
        <v>272</v>
      </c>
      <c r="F190" s="47" t="s">
        <v>414</v>
      </c>
      <c r="G190" s="49" t="s">
        <v>273</v>
      </c>
      <c r="H190" s="47" t="s">
        <v>25</v>
      </c>
      <c r="I190" s="65" t="s">
        <v>27</v>
      </c>
      <c r="J190" s="88">
        <v>1.44</v>
      </c>
      <c r="K190" s="35">
        <v>24</v>
      </c>
      <c r="L190" s="24">
        <f t="shared" si="4"/>
        <v>24</v>
      </c>
      <c r="M190" s="25" t="str">
        <f t="shared" si="5"/>
        <v>OK</v>
      </c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  <c r="AF190" s="74"/>
      <c r="AG190" s="74"/>
      <c r="AH190" s="75"/>
      <c r="AI190" s="75"/>
      <c r="AJ190" s="75"/>
      <c r="AK190" s="75"/>
    </row>
    <row r="191" spans="1:37" ht="39.950000000000003" customHeight="1" x14ac:dyDescent="0.25">
      <c r="A191" s="129"/>
      <c r="B191" s="121"/>
      <c r="C191" s="47">
        <v>188</v>
      </c>
      <c r="D191" s="48" t="s">
        <v>318</v>
      </c>
      <c r="E191" s="47" t="s">
        <v>379</v>
      </c>
      <c r="F191" s="47" t="s">
        <v>545</v>
      </c>
      <c r="G191" s="67" t="s">
        <v>276</v>
      </c>
      <c r="H191" s="66" t="s">
        <v>25</v>
      </c>
      <c r="I191" s="86" t="s">
        <v>27</v>
      </c>
      <c r="J191" s="88">
        <v>0.62</v>
      </c>
      <c r="K191" s="35"/>
      <c r="L191" s="24">
        <f t="shared" si="4"/>
        <v>0</v>
      </c>
      <c r="M191" s="25" t="str">
        <f t="shared" si="5"/>
        <v>OK</v>
      </c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5"/>
      <c r="AI191" s="75"/>
      <c r="AJ191" s="75"/>
      <c r="AK191" s="75"/>
    </row>
    <row r="192" spans="1:37" ht="39.950000000000003" customHeight="1" x14ac:dyDescent="0.25">
      <c r="A192" s="129"/>
      <c r="B192" s="122"/>
      <c r="C192" s="47">
        <v>189</v>
      </c>
      <c r="D192" s="48" t="s">
        <v>318</v>
      </c>
      <c r="E192" s="47" t="s">
        <v>274</v>
      </c>
      <c r="F192" s="47" t="s">
        <v>510</v>
      </c>
      <c r="G192" s="49" t="s">
        <v>275</v>
      </c>
      <c r="H192" s="47" t="s">
        <v>28</v>
      </c>
      <c r="I192" s="65" t="s">
        <v>27</v>
      </c>
      <c r="J192" s="88">
        <v>4.8</v>
      </c>
      <c r="K192" s="35">
        <v>10</v>
      </c>
      <c r="L192" s="24">
        <f t="shared" si="4"/>
        <v>10</v>
      </c>
      <c r="M192" s="25" t="str">
        <f t="shared" si="5"/>
        <v>OK</v>
      </c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5"/>
      <c r="AI192" s="75"/>
      <c r="AJ192" s="75"/>
      <c r="AK192" s="75"/>
    </row>
    <row r="193" spans="1:37" ht="39.950000000000003" customHeight="1" x14ac:dyDescent="0.25">
      <c r="A193" s="109">
        <v>20</v>
      </c>
      <c r="B193" s="112" t="s">
        <v>410</v>
      </c>
      <c r="C193" s="51">
        <v>190</v>
      </c>
      <c r="D193" s="52" t="s">
        <v>317</v>
      </c>
      <c r="E193" s="87" t="s">
        <v>553</v>
      </c>
      <c r="F193" s="51" t="s">
        <v>554</v>
      </c>
      <c r="G193" s="53" t="s">
        <v>555</v>
      </c>
      <c r="H193" s="51" t="s">
        <v>25</v>
      </c>
      <c r="I193" s="80" t="s">
        <v>27</v>
      </c>
      <c r="J193" s="89">
        <v>218.59</v>
      </c>
      <c r="K193" s="35"/>
      <c r="L193" s="24">
        <f t="shared" si="4"/>
        <v>0</v>
      </c>
      <c r="M193" s="25" t="str">
        <f t="shared" si="5"/>
        <v>OK</v>
      </c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5"/>
      <c r="AI193" s="75"/>
      <c r="AJ193" s="75"/>
      <c r="AK193" s="75"/>
    </row>
    <row r="194" spans="1:37" ht="39.950000000000003" customHeight="1" x14ac:dyDescent="0.25">
      <c r="A194" s="110"/>
      <c r="B194" s="113"/>
      <c r="C194" s="51">
        <v>191</v>
      </c>
      <c r="D194" s="52" t="s">
        <v>317</v>
      </c>
      <c r="E194" s="87" t="s">
        <v>294</v>
      </c>
      <c r="F194" s="51" t="s">
        <v>554</v>
      </c>
      <c r="G194" s="53" t="s">
        <v>556</v>
      </c>
      <c r="H194" s="51" t="s">
        <v>25</v>
      </c>
      <c r="I194" s="80" t="s">
        <v>27</v>
      </c>
      <c r="J194" s="89">
        <v>113.42</v>
      </c>
      <c r="K194" s="35"/>
      <c r="L194" s="24">
        <f t="shared" si="4"/>
        <v>0</v>
      </c>
      <c r="M194" s="25" t="str">
        <f t="shared" si="5"/>
        <v>OK</v>
      </c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  <c r="AC194" s="74"/>
      <c r="AD194" s="74"/>
      <c r="AE194" s="74"/>
      <c r="AF194" s="74"/>
      <c r="AG194" s="74"/>
      <c r="AH194" s="75"/>
      <c r="AI194" s="75"/>
      <c r="AJ194" s="75"/>
      <c r="AK194" s="75"/>
    </row>
    <row r="195" spans="1:37" ht="39.950000000000003" customHeight="1" x14ac:dyDescent="0.25">
      <c r="A195" s="110"/>
      <c r="B195" s="113"/>
      <c r="C195" s="51">
        <v>192</v>
      </c>
      <c r="D195" s="52" t="s">
        <v>317</v>
      </c>
      <c r="E195" s="51" t="s">
        <v>296</v>
      </c>
      <c r="F195" s="51" t="s">
        <v>557</v>
      </c>
      <c r="G195" s="53" t="s">
        <v>297</v>
      </c>
      <c r="H195" s="51" t="s">
        <v>25</v>
      </c>
      <c r="I195" s="80" t="s">
        <v>27</v>
      </c>
      <c r="J195" s="89">
        <v>37.700000000000003</v>
      </c>
      <c r="K195" s="35">
        <v>10</v>
      </c>
      <c r="L195" s="24">
        <f t="shared" si="4"/>
        <v>10</v>
      </c>
      <c r="M195" s="25" t="str">
        <f t="shared" si="5"/>
        <v>OK</v>
      </c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5"/>
      <c r="AI195" s="75"/>
      <c r="AJ195" s="75"/>
      <c r="AK195" s="75"/>
    </row>
    <row r="196" spans="1:37" ht="39.950000000000003" customHeight="1" x14ac:dyDescent="0.25">
      <c r="A196" s="110"/>
      <c r="B196" s="113"/>
      <c r="C196" s="51">
        <v>193</v>
      </c>
      <c r="D196" s="52" t="s">
        <v>317</v>
      </c>
      <c r="E196" s="51" t="s">
        <v>294</v>
      </c>
      <c r="F196" s="51" t="s">
        <v>557</v>
      </c>
      <c r="G196" s="53" t="s">
        <v>295</v>
      </c>
      <c r="H196" s="51" t="s">
        <v>25</v>
      </c>
      <c r="I196" s="80" t="s">
        <v>27</v>
      </c>
      <c r="J196" s="89">
        <v>51.03</v>
      </c>
      <c r="K196" s="35">
        <v>10</v>
      </c>
      <c r="L196" s="24">
        <f t="shared" si="4"/>
        <v>10</v>
      </c>
      <c r="M196" s="25" t="str">
        <f t="shared" si="5"/>
        <v>OK</v>
      </c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74"/>
      <c r="AG196" s="74"/>
      <c r="AH196" s="75"/>
      <c r="AI196" s="75"/>
      <c r="AJ196" s="75"/>
      <c r="AK196" s="75"/>
    </row>
    <row r="197" spans="1:37" ht="39.950000000000003" customHeight="1" x14ac:dyDescent="0.25">
      <c r="A197" s="111"/>
      <c r="B197" s="114"/>
      <c r="C197" s="51">
        <v>194</v>
      </c>
      <c r="D197" s="52" t="s">
        <v>317</v>
      </c>
      <c r="E197" s="51" t="s">
        <v>298</v>
      </c>
      <c r="F197" s="51" t="s">
        <v>554</v>
      </c>
      <c r="G197" s="53" t="s">
        <v>558</v>
      </c>
      <c r="H197" s="51" t="s">
        <v>25</v>
      </c>
      <c r="I197" s="54" t="s">
        <v>27</v>
      </c>
      <c r="J197" s="89">
        <v>40.98</v>
      </c>
      <c r="K197" s="35">
        <v>10</v>
      </c>
      <c r="L197" s="24">
        <f t="shared" ref="L197:L210" si="6">K197-(SUM(N197:AG197))</f>
        <v>10</v>
      </c>
      <c r="M197" s="25" t="str">
        <f t="shared" ref="M197:M210" si="7">IF(L197&lt;0,"ATENÇÃO","OK")</f>
        <v>OK</v>
      </c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5"/>
      <c r="AI197" s="75"/>
      <c r="AJ197" s="75"/>
      <c r="AK197" s="75"/>
    </row>
    <row r="198" spans="1:37" ht="39.950000000000003" customHeight="1" x14ac:dyDescent="0.25">
      <c r="A198" s="117">
        <v>21</v>
      </c>
      <c r="B198" s="120" t="s">
        <v>559</v>
      </c>
      <c r="C198" s="47">
        <v>195</v>
      </c>
      <c r="D198" s="48" t="s">
        <v>316</v>
      </c>
      <c r="E198" s="47" t="s">
        <v>164</v>
      </c>
      <c r="F198" s="47" t="s">
        <v>560</v>
      </c>
      <c r="G198" s="49" t="s">
        <v>165</v>
      </c>
      <c r="H198" s="47" t="s">
        <v>28</v>
      </c>
      <c r="I198" s="65" t="s">
        <v>27</v>
      </c>
      <c r="J198" s="88">
        <v>48.5</v>
      </c>
      <c r="K198" s="35"/>
      <c r="L198" s="24">
        <f t="shared" si="6"/>
        <v>0</v>
      </c>
      <c r="M198" s="25" t="str">
        <f t="shared" si="7"/>
        <v>OK</v>
      </c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74"/>
      <c r="AH198" s="75"/>
      <c r="AI198" s="75"/>
      <c r="AJ198" s="75"/>
      <c r="AK198" s="75"/>
    </row>
    <row r="199" spans="1:37" ht="39.950000000000003" customHeight="1" x14ac:dyDescent="0.25">
      <c r="A199" s="118"/>
      <c r="B199" s="121"/>
      <c r="C199" s="47">
        <v>196</v>
      </c>
      <c r="D199" s="48" t="s">
        <v>316</v>
      </c>
      <c r="E199" s="47" t="s">
        <v>166</v>
      </c>
      <c r="F199" s="47" t="s">
        <v>560</v>
      </c>
      <c r="G199" s="49" t="s">
        <v>167</v>
      </c>
      <c r="H199" s="47" t="s">
        <v>28</v>
      </c>
      <c r="I199" s="65" t="s">
        <v>27</v>
      </c>
      <c r="J199" s="88">
        <v>42.2</v>
      </c>
      <c r="K199" s="35"/>
      <c r="L199" s="24">
        <f t="shared" si="6"/>
        <v>0</v>
      </c>
      <c r="M199" s="25" t="str">
        <f t="shared" si="7"/>
        <v>OK</v>
      </c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  <c r="AH199" s="75"/>
      <c r="AI199" s="75"/>
      <c r="AJ199" s="75"/>
      <c r="AK199" s="75"/>
    </row>
    <row r="200" spans="1:37" ht="39.950000000000003" customHeight="1" x14ac:dyDescent="0.25">
      <c r="A200" s="118"/>
      <c r="B200" s="121"/>
      <c r="C200" s="47">
        <v>197</v>
      </c>
      <c r="D200" s="48" t="s">
        <v>316</v>
      </c>
      <c r="E200" s="47" t="s">
        <v>168</v>
      </c>
      <c r="F200" s="47" t="s">
        <v>560</v>
      </c>
      <c r="G200" s="49" t="s">
        <v>561</v>
      </c>
      <c r="H200" s="47" t="s">
        <v>28</v>
      </c>
      <c r="I200" s="65" t="s">
        <v>27</v>
      </c>
      <c r="J200" s="88">
        <v>15.4</v>
      </c>
      <c r="K200" s="35"/>
      <c r="L200" s="24">
        <f t="shared" si="6"/>
        <v>0</v>
      </c>
      <c r="M200" s="25" t="str">
        <f t="shared" si="7"/>
        <v>OK</v>
      </c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74"/>
      <c r="AH200" s="75"/>
      <c r="AI200" s="75"/>
      <c r="AJ200" s="75"/>
      <c r="AK200" s="75"/>
    </row>
    <row r="201" spans="1:37" ht="39.950000000000003" customHeight="1" x14ac:dyDescent="0.25">
      <c r="A201" s="118"/>
      <c r="B201" s="121"/>
      <c r="C201" s="47">
        <v>198</v>
      </c>
      <c r="D201" s="48" t="s">
        <v>316</v>
      </c>
      <c r="E201" s="47" t="s">
        <v>169</v>
      </c>
      <c r="F201" s="47" t="s">
        <v>560</v>
      </c>
      <c r="G201" s="49" t="s">
        <v>562</v>
      </c>
      <c r="H201" s="47" t="s">
        <v>28</v>
      </c>
      <c r="I201" s="65" t="s">
        <v>27</v>
      </c>
      <c r="J201" s="88">
        <v>15.2</v>
      </c>
      <c r="K201" s="35"/>
      <c r="L201" s="24">
        <f t="shared" si="6"/>
        <v>0</v>
      </c>
      <c r="M201" s="25" t="str">
        <f t="shared" si="7"/>
        <v>OK</v>
      </c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5"/>
      <c r="AI201" s="75"/>
      <c r="AJ201" s="75"/>
      <c r="AK201" s="75"/>
    </row>
    <row r="202" spans="1:37" ht="39.950000000000003" customHeight="1" x14ac:dyDescent="0.25">
      <c r="A202" s="118"/>
      <c r="B202" s="121"/>
      <c r="C202" s="47">
        <v>199</v>
      </c>
      <c r="D202" s="48" t="s">
        <v>316</v>
      </c>
      <c r="E202" s="47" t="s">
        <v>170</v>
      </c>
      <c r="F202" s="47" t="s">
        <v>560</v>
      </c>
      <c r="G202" s="49" t="s">
        <v>563</v>
      </c>
      <c r="H202" s="47" t="s">
        <v>28</v>
      </c>
      <c r="I202" s="65" t="s">
        <v>27</v>
      </c>
      <c r="J202" s="88">
        <v>14</v>
      </c>
      <c r="K202" s="35"/>
      <c r="L202" s="24">
        <f t="shared" si="6"/>
        <v>0</v>
      </c>
      <c r="M202" s="25" t="str">
        <f t="shared" si="7"/>
        <v>OK</v>
      </c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  <c r="AH202" s="75"/>
      <c r="AI202" s="75"/>
      <c r="AJ202" s="75"/>
      <c r="AK202" s="75"/>
    </row>
    <row r="203" spans="1:37" ht="39.950000000000003" customHeight="1" x14ac:dyDescent="0.25">
      <c r="A203" s="118"/>
      <c r="B203" s="121"/>
      <c r="C203" s="47">
        <v>200</v>
      </c>
      <c r="D203" s="48" t="s">
        <v>316</v>
      </c>
      <c r="E203" s="47" t="s">
        <v>342</v>
      </c>
      <c r="F203" s="47" t="s">
        <v>560</v>
      </c>
      <c r="G203" s="49" t="s">
        <v>343</v>
      </c>
      <c r="H203" s="47" t="s">
        <v>28</v>
      </c>
      <c r="I203" s="65" t="s">
        <v>27</v>
      </c>
      <c r="J203" s="88">
        <v>54.6</v>
      </c>
      <c r="K203" s="35"/>
      <c r="L203" s="24">
        <f t="shared" si="6"/>
        <v>0</v>
      </c>
      <c r="M203" s="25" t="str">
        <f t="shared" si="7"/>
        <v>OK</v>
      </c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5"/>
      <c r="AI203" s="75"/>
      <c r="AJ203" s="75"/>
      <c r="AK203" s="75"/>
    </row>
    <row r="204" spans="1:37" ht="39.950000000000003" customHeight="1" x14ac:dyDescent="0.25">
      <c r="A204" s="118"/>
      <c r="B204" s="121"/>
      <c r="C204" s="47">
        <v>201</v>
      </c>
      <c r="D204" s="48" t="s">
        <v>316</v>
      </c>
      <c r="E204" s="47" t="s">
        <v>344</v>
      </c>
      <c r="F204" s="47" t="s">
        <v>560</v>
      </c>
      <c r="G204" s="49" t="s">
        <v>564</v>
      </c>
      <c r="H204" s="47" t="s">
        <v>28</v>
      </c>
      <c r="I204" s="65" t="s">
        <v>27</v>
      </c>
      <c r="J204" s="88">
        <v>51.8</v>
      </c>
      <c r="K204" s="35"/>
      <c r="L204" s="24">
        <f t="shared" si="6"/>
        <v>0</v>
      </c>
      <c r="M204" s="25" t="str">
        <f t="shared" si="7"/>
        <v>OK</v>
      </c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74"/>
      <c r="AH204" s="75"/>
      <c r="AI204" s="75"/>
      <c r="AJ204" s="75"/>
      <c r="AK204" s="75"/>
    </row>
    <row r="205" spans="1:37" ht="39.950000000000003" customHeight="1" x14ac:dyDescent="0.25">
      <c r="A205" s="118"/>
      <c r="B205" s="121"/>
      <c r="C205" s="47">
        <v>202</v>
      </c>
      <c r="D205" s="48" t="s">
        <v>316</v>
      </c>
      <c r="E205" s="47" t="s">
        <v>345</v>
      </c>
      <c r="F205" s="47" t="s">
        <v>560</v>
      </c>
      <c r="G205" s="49" t="s">
        <v>565</v>
      </c>
      <c r="H205" s="47" t="s">
        <v>28</v>
      </c>
      <c r="I205" s="65" t="s">
        <v>27</v>
      </c>
      <c r="J205" s="88">
        <v>51.8</v>
      </c>
      <c r="K205" s="36"/>
      <c r="L205" s="24">
        <f t="shared" si="6"/>
        <v>0</v>
      </c>
      <c r="M205" s="25" t="str">
        <f t="shared" si="7"/>
        <v>OK</v>
      </c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5"/>
      <c r="AI205" s="75"/>
      <c r="AJ205" s="75"/>
      <c r="AK205" s="75"/>
    </row>
    <row r="206" spans="1:37" ht="39.950000000000003" customHeight="1" x14ac:dyDescent="0.25">
      <c r="A206" s="118"/>
      <c r="B206" s="121"/>
      <c r="C206" s="47">
        <v>203</v>
      </c>
      <c r="D206" s="48" t="s">
        <v>316</v>
      </c>
      <c r="E206" s="47" t="s">
        <v>566</v>
      </c>
      <c r="F206" s="47" t="s">
        <v>560</v>
      </c>
      <c r="G206" s="49" t="s">
        <v>567</v>
      </c>
      <c r="H206" s="47" t="s">
        <v>28</v>
      </c>
      <c r="I206" s="65" t="s">
        <v>27</v>
      </c>
      <c r="J206" s="88">
        <v>9.1999999999999993</v>
      </c>
      <c r="K206" s="35"/>
      <c r="L206" s="24">
        <f t="shared" si="6"/>
        <v>0</v>
      </c>
      <c r="M206" s="25" t="str">
        <f t="shared" si="7"/>
        <v>OK</v>
      </c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  <c r="AG206" s="74"/>
      <c r="AH206" s="75"/>
      <c r="AI206" s="75"/>
      <c r="AJ206" s="75"/>
      <c r="AK206" s="75"/>
    </row>
    <row r="207" spans="1:37" ht="39.950000000000003" customHeight="1" x14ac:dyDescent="0.25">
      <c r="A207" s="118"/>
      <c r="B207" s="121"/>
      <c r="C207" s="47">
        <v>204</v>
      </c>
      <c r="D207" s="48" t="s">
        <v>316</v>
      </c>
      <c r="E207" s="47" t="s">
        <v>171</v>
      </c>
      <c r="F207" s="47" t="s">
        <v>568</v>
      </c>
      <c r="G207" s="49" t="s">
        <v>569</v>
      </c>
      <c r="H207" s="47" t="s">
        <v>28</v>
      </c>
      <c r="I207" s="65" t="s">
        <v>27</v>
      </c>
      <c r="J207" s="88">
        <v>4.4000000000000004</v>
      </c>
      <c r="K207" s="35"/>
      <c r="L207" s="24">
        <f t="shared" si="6"/>
        <v>0</v>
      </c>
      <c r="M207" s="25" t="str">
        <f t="shared" si="7"/>
        <v>OK</v>
      </c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5"/>
      <c r="AI207" s="75"/>
      <c r="AJ207" s="75"/>
      <c r="AK207" s="75"/>
    </row>
    <row r="208" spans="1:37" ht="39.950000000000003" customHeight="1" x14ac:dyDescent="0.25">
      <c r="A208" s="118"/>
      <c r="B208" s="121"/>
      <c r="C208" s="47">
        <v>205</v>
      </c>
      <c r="D208" s="48" t="s">
        <v>316</v>
      </c>
      <c r="E208" s="47" t="s">
        <v>172</v>
      </c>
      <c r="F208" s="47" t="s">
        <v>560</v>
      </c>
      <c r="G208" s="49" t="s">
        <v>570</v>
      </c>
      <c r="H208" s="47" t="s">
        <v>37</v>
      </c>
      <c r="I208" s="65" t="s">
        <v>27</v>
      </c>
      <c r="J208" s="88">
        <v>3.2</v>
      </c>
      <c r="K208" s="35"/>
      <c r="L208" s="24">
        <f t="shared" si="6"/>
        <v>0</v>
      </c>
      <c r="M208" s="25" t="str">
        <f t="shared" si="7"/>
        <v>OK</v>
      </c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  <c r="AG208" s="74"/>
      <c r="AH208" s="75"/>
      <c r="AI208" s="75"/>
      <c r="AJ208" s="75"/>
      <c r="AK208" s="75"/>
    </row>
    <row r="209" spans="1:37" ht="39.950000000000003" customHeight="1" x14ac:dyDescent="0.25">
      <c r="A209" s="118"/>
      <c r="B209" s="121"/>
      <c r="C209" s="47">
        <v>206</v>
      </c>
      <c r="D209" s="48" t="s">
        <v>316</v>
      </c>
      <c r="E209" s="47" t="s">
        <v>571</v>
      </c>
      <c r="F209" s="47" t="s">
        <v>572</v>
      </c>
      <c r="G209" s="49" t="s">
        <v>573</v>
      </c>
      <c r="H209" s="47" t="s">
        <v>574</v>
      </c>
      <c r="I209" s="65" t="s">
        <v>27</v>
      </c>
      <c r="J209" s="88">
        <v>27</v>
      </c>
      <c r="K209" s="35"/>
      <c r="L209" s="24">
        <f t="shared" si="6"/>
        <v>0</v>
      </c>
      <c r="M209" s="25" t="str">
        <f t="shared" si="7"/>
        <v>OK</v>
      </c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5"/>
      <c r="AI209" s="75"/>
      <c r="AJ209" s="75"/>
      <c r="AK209" s="75"/>
    </row>
    <row r="210" spans="1:37" ht="39.950000000000003" customHeight="1" x14ac:dyDescent="0.25">
      <c r="A210" s="119"/>
      <c r="B210" s="122"/>
      <c r="C210" s="47">
        <v>207</v>
      </c>
      <c r="D210" s="48" t="s">
        <v>316</v>
      </c>
      <c r="E210" s="47" t="s">
        <v>575</v>
      </c>
      <c r="F210" s="47" t="s">
        <v>576</v>
      </c>
      <c r="G210" s="49" t="s">
        <v>577</v>
      </c>
      <c r="H210" s="47" t="s">
        <v>574</v>
      </c>
      <c r="I210" s="65" t="s">
        <v>27</v>
      </c>
      <c r="J210" s="92">
        <v>210</v>
      </c>
      <c r="K210" s="35"/>
      <c r="L210" s="24">
        <f t="shared" si="6"/>
        <v>0</v>
      </c>
      <c r="M210" s="25" t="str">
        <f t="shared" si="7"/>
        <v>OK</v>
      </c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74"/>
      <c r="AH210" s="75"/>
      <c r="AI210" s="75"/>
      <c r="AJ210" s="75"/>
      <c r="AK210" s="75"/>
    </row>
  </sheetData>
  <mergeCells count="64">
    <mergeCell ref="AC1:AC2"/>
    <mergeCell ref="A24:A30"/>
    <mergeCell ref="B24:B30"/>
    <mergeCell ref="A31:A33"/>
    <mergeCell ref="B31:B33"/>
    <mergeCell ref="X1:X2"/>
    <mergeCell ref="Y1:Y2"/>
    <mergeCell ref="Z1:Z2"/>
    <mergeCell ref="AA1:AA2"/>
    <mergeCell ref="AB1:AB2"/>
    <mergeCell ref="S1:S2"/>
    <mergeCell ref="T1:T2"/>
    <mergeCell ref="U1:U2"/>
    <mergeCell ref="V1:V2"/>
    <mergeCell ref="R1:R2"/>
    <mergeCell ref="P1:P2"/>
    <mergeCell ref="A198:A210"/>
    <mergeCell ref="B198:B210"/>
    <mergeCell ref="AJ1:AJ2"/>
    <mergeCell ref="AK1:AK2"/>
    <mergeCell ref="A4:A11"/>
    <mergeCell ref="B4:B11"/>
    <mergeCell ref="A12:A23"/>
    <mergeCell ref="B12:B23"/>
    <mergeCell ref="AE1:AE2"/>
    <mergeCell ref="AF1:AF2"/>
    <mergeCell ref="AG1:AG2"/>
    <mergeCell ref="AH1:AH2"/>
    <mergeCell ref="AI1:AI2"/>
    <mergeCell ref="W1:W2"/>
    <mergeCell ref="A1:F1"/>
    <mergeCell ref="AD1:AD2"/>
    <mergeCell ref="A109:A111"/>
    <mergeCell ref="B109:B111"/>
    <mergeCell ref="A171:A192"/>
    <mergeCell ref="B171:B192"/>
    <mergeCell ref="A193:A197"/>
    <mergeCell ref="B193:B197"/>
    <mergeCell ref="B145:B158"/>
    <mergeCell ref="B159:B170"/>
    <mergeCell ref="A145:A158"/>
    <mergeCell ref="A159:A170"/>
    <mergeCell ref="A112:A129"/>
    <mergeCell ref="B112:B129"/>
    <mergeCell ref="A133:A144"/>
    <mergeCell ref="B133:B144"/>
    <mergeCell ref="B90:B95"/>
    <mergeCell ref="B96:B108"/>
    <mergeCell ref="A2:M2"/>
    <mergeCell ref="A34:A50"/>
    <mergeCell ref="B34:B50"/>
    <mergeCell ref="A51:A55"/>
    <mergeCell ref="B51:B55"/>
    <mergeCell ref="A56:A86"/>
    <mergeCell ref="B56:B86"/>
    <mergeCell ref="A87:A89"/>
    <mergeCell ref="B87:B89"/>
    <mergeCell ref="A90:A95"/>
    <mergeCell ref="A96:A108"/>
    <mergeCell ref="Q1:Q2"/>
    <mergeCell ref="N1:N2"/>
    <mergeCell ref="O1:O2"/>
    <mergeCell ref="G1:J1"/>
    <mergeCell ref="K1:M1"/>
  </mergeCells>
  <conditionalFormatting sqref="O4:X4">
    <cfRule type="cellIs" dxfId="326" priority="10" stopIfTrue="1" operator="greaterThan">
      <formula>0</formula>
    </cfRule>
    <cfRule type="cellIs" dxfId="325" priority="11" stopIfTrue="1" operator="greaterThan">
      <formula>0</formula>
    </cfRule>
    <cfRule type="cellIs" dxfId="324" priority="12" stopIfTrue="1" operator="greaterThan">
      <formula>0</formula>
    </cfRule>
  </conditionalFormatting>
  <conditionalFormatting sqref="O5:X210">
    <cfRule type="cellIs" dxfId="323" priority="7" stopIfTrue="1" operator="greaterThan">
      <formula>0</formula>
    </cfRule>
    <cfRule type="cellIs" dxfId="322" priority="8" stopIfTrue="1" operator="greaterThan">
      <formula>0</formula>
    </cfRule>
    <cfRule type="cellIs" dxfId="321" priority="9" stopIfTrue="1" operator="greaterThan">
      <formula>0</formula>
    </cfRule>
  </conditionalFormatting>
  <conditionalFormatting sqref="Y5:AG210">
    <cfRule type="cellIs" dxfId="320" priority="25" stopIfTrue="1" operator="greaterThan">
      <formula>0</formula>
    </cfRule>
    <cfRule type="cellIs" dxfId="319" priority="26" stopIfTrue="1" operator="greaterThan">
      <formula>0</formula>
    </cfRule>
    <cfRule type="cellIs" dxfId="318" priority="27" stopIfTrue="1" operator="greaterThan">
      <formula>0</formula>
    </cfRule>
  </conditionalFormatting>
  <conditionalFormatting sqref="Y4:AG4">
    <cfRule type="cellIs" dxfId="317" priority="22" stopIfTrue="1" operator="greaterThan">
      <formula>0</formula>
    </cfRule>
    <cfRule type="cellIs" dxfId="316" priority="23" stopIfTrue="1" operator="greaterThan">
      <formula>0</formula>
    </cfRule>
    <cfRule type="cellIs" dxfId="315" priority="24" stopIfTrue="1" operator="greaterThan">
      <formula>0</formula>
    </cfRule>
  </conditionalFormatting>
  <conditionalFormatting sqref="Y5:AG210">
    <cfRule type="cellIs" dxfId="314" priority="19" stopIfTrue="1" operator="greaterThan">
      <formula>0</formula>
    </cfRule>
    <cfRule type="cellIs" dxfId="313" priority="20" stopIfTrue="1" operator="greaterThan">
      <formula>0</formula>
    </cfRule>
    <cfRule type="cellIs" dxfId="312" priority="21" stopIfTrue="1" operator="greaterThan">
      <formula>0</formula>
    </cfRule>
  </conditionalFormatting>
  <conditionalFormatting sqref="N4">
    <cfRule type="cellIs" dxfId="311" priority="4" stopIfTrue="1" operator="greaterThan">
      <formula>0</formula>
    </cfRule>
    <cfRule type="cellIs" dxfId="310" priority="5" stopIfTrue="1" operator="greaterThan">
      <formula>0</formula>
    </cfRule>
    <cfRule type="cellIs" dxfId="309" priority="6" stopIfTrue="1" operator="greaterThan">
      <formula>0</formula>
    </cfRule>
  </conditionalFormatting>
  <conditionalFormatting sqref="N5:N210">
    <cfRule type="cellIs" dxfId="308" priority="1" stopIfTrue="1" operator="greaterThan">
      <formula>0</formula>
    </cfRule>
    <cfRule type="cellIs" dxfId="307" priority="2" stopIfTrue="1" operator="greaterThan">
      <formula>0</formula>
    </cfRule>
    <cfRule type="cellIs" dxfId="306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210"/>
  <sheetViews>
    <sheetView topLeftCell="I199" zoomScale="70" zoomScaleNormal="70" workbookViewId="0">
      <selection activeCell="P9" sqref="P9"/>
    </sheetView>
  </sheetViews>
  <sheetFormatPr defaultColWidth="9.7109375" defaultRowHeight="30" customHeight="1" x14ac:dyDescent="0.25"/>
  <cols>
    <col min="1" max="1" width="6.7109375" style="1" customWidth="1"/>
    <col min="2" max="2" width="30.28515625" style="1" customWidth="1"/>
    <col min="3" max="3" width="7.7109375" style="1" customWidth="1"/>
    <col min="4" max="4" width="8.85546875" style="1" customWidth="1"/>
    <col min="5" max="5" width="16.28515625" style="1" customWidth="1"/>
    <col min="6" max="6" width="18.140625" style="26" customWidth="1"/>
    <col min="7" max="7" width="56" style="1" customWidth="1"/>
    <col min="8" max="8" width="9.85546875" style="1" bestFit="1" customWidth="1"/>
    <col min="9" max="9" width="16.7109375" style="1" customWidth="1"/>
    <col min="10" max="10" width="12.7109375" style="38" bestFit="1" customWidth="1"/>
    <col min="11" max="11" width="12" style="19" customWidth="1"/>
    <col min="12" max="12" width="13.28515625" style="27" customWidth="1"/>
    <col min="13" max="13" width="12.5703125" style="17" customWidth="1"/>
    <col min="14" max="25" width="14.7109375" style="18" customWidth="1"/>
    <col min="26" max="37" width="14.7109375" style="15" customWidth="1"/>
    <col min="38" max="16384" width="9.7109375" style="15"/>
  </cols>
  <sheetData>
    <row r="1" spans="1:37" ht="30" customHeight="1" x14ac:dyDescent="0.25">
      <c r="A1" s="108" t="s">
        <v>406</v>
      </c>
      <c r="B1" s="108"/>
      <c r="C1" s="108"/>
      <c r="D1" s="108"/>
      <c r="E1" s="108"/>
      <c r="F1" s="108"/>
      <c r="G1" s="108" t="s">
        <v>26</v>
      </c>
      <c r="H1" s="108"/>
      <c r="I1" s="108"/>
      <c r="J1" s="108"/>
      <c r="K1" s="108" t="s">
        <v>407</v>
      </c>
      <c r="L1" s="108"/>
      <c r="M1" s="108"/>
      <c r="N1" s="115" t="s">
        <v>663</v>
      </c>
      <c r="O1" s="115" t="s">
        <v>664</v>
      </c>
      <c r="P1" s="115" t="s">
        <v>665</v>
      </c>
      <c r="Q1" s="115" t="s">
        <v>666</v>
      </c>
      <c r="R1" s="115" t="s">
        <v>667</v>
      </c>
      <c r="S1" s="115" t="s">
        <v>668</v>
      </c>
      <c r="T1" s="115" t="s">
        <v>669</v>
      </c>
      <c r="U1" s="115" t="s">
        <v>670</v>
      </c>
      <c r="V1" s="115" t="s">
        <v>409</v>
      </c>
      <c r="W1" s="115" t="s">
        <v>409</v>
      </c>
      <c r="X1" s="115" t="s">
        <v>409</v>
      </c>
      <c r="Y1" s="115" t="s">
        <v>409</v>
      </c>
      <c r="Z1" s="115" t="s">
        <v>409</v>
      </c>
      <c r="AA1" s="115" t="s">
        <v>409</v>
      </c>
      <c r="AB1" s="115" t="s">
        <v>409</v>
      </c>
      <c r="AC1" s="115" t="s">
        <v>409</v>
      </c>
      <c r="AD1" s="115" t="s">
        <v>409</v>
      </c>
      <c r="AE1" s="115" t="s">
        <v>409</v>
      </c>
      <c r="AF1" s="115" t="s">
        <v>409</v>
      </c>
      <c r="AG1" s="115" t="s">
        <v>409</v>
      </c>
      <c r="AH1" s="115" t="s">
        <v>409</v>
      </c>
      <c r="AI1" s="115" t="s">
        <v>409</v>
      </c>
      <c r="AJ1" s="115" t="s">
        <v>409</v>
      </c>
      <c r="AK1" s="115" t="s">
        <v>409</v>
      </c>
    </row>
    <row r="2" spans="1:37" ht="30" customHeight="1" x14ac:dyDescent="0.25">
      <c r="A2" s="108" t="s">
        <v>310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</row>
    <row r="3" spans="1:37" s="16" customFormat="1" ht="30" customHeight="1" x14ac:dyDescent="0.2">
      <c r="A3" s="31" t="s">
        <v>1</v>
      </c>
      <c r="B3" s="39" t="s">
        <v>311</v>
      </c>
      <c r="C3" s="31" t="s">
        <v>312</v>
      </c>
      <c r="D3" s="31" t="s">
        <v>313</v>
      </c>
      <c r="E3" s="31" t="s">
        <v>46</v>
      </c>
      <c r="F3" s="30" t="s">
        <v>578</v>
      </c>
      <c r="G3" s="32" t="s">
        <v>314</v>
      </c>
      <c r="H3" s="32" t="s">
        <v>315</v>
      </c>
      <c r="I3" s="32" t="s">
        <v>38</v>
      </c>
      <c r="J3" s="37" t="s">
        <v>2</v>
      </c>
      <c r="K3" s="33" t="s">
        <v>24</v>
      </c>
      <c r="L3" s="34" t="s">
        <v>0</v>
      </c>
      <c r="M3" s="31" t="s">
        <v>3</v>
      </c>
      <c r="N3" s="73">
        <v>43522</v>
      </c>
      <c r="O3" s="73">
        <v>43523</v>
      </c>
      <c r="P3" s="73">
        <v>43537</v>
      </c>
      <c r="Q3" s="73">
        <v>43538</v>
      </c>
      <c r="R3" s="73">
        <v>43550</v>
      </c>
      <c r="S3" s="73">
        <v>43682</v>
      </c>
      <c r="T3" s="73">
        <v>43703</v>
      </c>
      <c r="U3" s="73">
        <v>43703</v>
      </c>
      <c r="V3" s="73" t="s">
        <v>408</v>
      </c>
      <c r="W3" s="73" t="s">
        <v>408</v>
      </c>
      <c r="X3" s="73" t="s">
        <v>408</v>
      </c>
      <c r="Y3" s="73" t="s">
        <v>408</v>
      </c>
      <c r="Z3" s="73" t="s">
        <v>408</v>
      </c>
      <c r="AA3" s="73" t="s">
        <v>408</v>
      </c>
      <c r="AB3" s="73" t="s">
        <v>408</v>
      </c>
      <c r="AC3" s="73" t="s">
        <v>408</v>
      </c>
      <c r="AD3" s="73" t="s">
        <v>408</v>
      </c>
      <c r="AE3" s="73" t="s">
        <v>408</v>
      </c>
      <c r="AF3" s="73" t="s">
        <v>408</v>
      </c>
      <c r="AG3" s="73" t="s">
        <v>408</v>
      </c>
      <c r="AH3" s="73" t="s">
        <v>408</v>
      </c>
      <c r="AI3" s="73" t="s">
        <v>408</v>
      </c>
      <c r="AJ3" s="73" t="s">
        <v>408</v>
      </c>
      <c r="AK3" s="73" t="s">
        <v>408</v>
      </c>
    </row>
    <row r="4" spans="1:37" ht="39.950000000000003" customHeight="1" x14ac:dyDescent="0.25">
      <c r="A4" s="117">
        <v>1</v>
      </c>
      <c r="B4" s="120" t="s">
        <v>410</v>
      </c>
      <c r="C4" s="47">
        <v>1</v>
      </c>
      <c r="D4" s="48" t="s">
        <v>316</v>
      </c>
      <c r="E4" s="47" t="s">
        <v>47</v>
      </c>
      <c r="F4" s="47" t="s">
        <v>411</v>
      </c>
      <c r="G4" s="49" t="s">
        <v>48</v>
      </c>
      <c r="H4" s="47" t="s">
        <v>25</v>
      </c>
      <c r="I4" s="50" t="s">
        <v>27</v>
      </c>
      <c r="J4" s="88">
        <v>11.94</v>
      </c>
      <c r="K4" s="35"/>
      <c r="L4" s="24">
        <f>K4-(SUM(N4:AG4))</f>
        <v>0</v>
      </c>
      <c r="M4" s="25" t="str">
        <f>IF(L4&lt;0,"ATENÇÃO","OK")</f>
        <v>OK</v>
      </c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5"/>
      <c r="AI4" s="75"/>
      <c r="AJ4" s="75"/>
      <c r="AK4" s="75"/>
    </row>
    <row r="5" spans="1:37" ht="39.950000000000003" customHeight="1" x14ac:dyDescent="0.25">
      <c r="A5" s="118"/>
      <c r="B5" s="121"/>
      <c r="C5" s="47">
        <v>2</v>
      </c>
      <c r="D5" s="48" t="s">
        <v>318</v>
      </c>
      <c r="E5" s="47" t="s">
        <v>53</v>
      </c>
      <c r="F5" s="47" t="s">
        <v>412</v>
      </c>
      <c r="G5" s="49" t="s">
        <v>413</v>
      </c>
      <c r="H5" s="47" t="s">
        <v>28</v>
      </c>
      <c r="I5" s="50" t="s">
        <v>27</v>
      </c>
      <c r="J5" s="88">
        <v>1.96</v>
      </c>
      <c r="K5" s="35">
        <v>5</v>
      </c>
      <c r="L5" s="24">
        <f t="shared" ref="L5:L68" si="0">K5-(SUM(N5:AG5))</f>
        <v>5</v>
      </c>
      <c r="M5" s="25" t="str">
        <f t="shared" ref="M5:M68" si="1">IF(L5&lt;0,"ATENÇÃO","OK")</f>
        <v>OK</v>
      </c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5"/>
      <c r="AI5" s="75"/>
      <c r="AJ5" s="75"/>
      <c r="AK5" s="75"/>
    </row>
    <row r="6" spans="1:37" ht="39.950000000000003" customHeight="1" x14ac:dyDescent="0.25">
      <c r="A6" s="118"/>
      <c r="B6" s="121"/>
      <c r="C6" s="47">
        <v>3</v>
      </c>
      <c r="D6" s="48" t="s">
        <v>317</v>
      </c>
      <c r="E6" s="47" t="s">
        <v>49</v>
      </c>
      <c r="F6" s="47" t="s">
        <v>414</v>
      </c>
      <c r="G6" s="49" t="s">
        <v>50</v>
      </c>
      <c r="H6" s="47" t="s">
        <v>25</v>
      </c>
      <c r="I6" s="50" t="s">
        <v>27</v>
      </c>
      <c r="J6" s="88">
        <v>2.69</v>
      </c>
      <c r="K6" s="35">
        <v>20</v>
      </c>
      <c r="L6" s="24">
        <f t="shared" si="0"/>
        <v>20</v>
      </c>
      <c r="M6" s="25" t="str">
        <f t="shared" si="1"/>
        <v>OK</v>
      </c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5"/>
      <c r="AI6" s="75"/>
      <c r="AJ6" s="75"/>
      <c r="AK6" s="75"/>
    </row>
    <row r="7" spans="1:37" ht="39.950000000000003" customHeight="1" x14ac:dyDescent="0.25">
      <c r="A7" s="118"/>
      <c r="B7" s="121"/>
      <c r="C7" s="47">
        <v>4</v>
      </c>
      <c r="D7" s="48" t="s">
        <v>317</v>
      </c>
      <c r="E7" s="47" t="s">
        <v>51</v>
      </c>
      <c r="F7" s="47" t="s">
        <v>415</v>
      </c>
      <c r="G7" s="49" t="s">
        <v>52</v>
      </c>
      <c r="H7" s="47" t="s">
        <v>25</v>
      </c>
      <c r="I7" s="50" t="s">
        <v>27</v>
      </c>
      <c r="J7" s="88">
        <v>2.77</v>
      </c>
      <c r="K7" s="35">
        <v>5</v>
      </c>
      <c r="L7" s="24">
        <f t="shared" si="0"/>
        <v>0</v>
      </c>
      <c r="M7" s="25" t="str">
        <f t="shared" si="1"/>
        <v>OK</v>
      </c>
      <c r="N7" s="74"/>
      <c r="O7" s="74"/>
      <c r="P7" s="74"/>
      <c r="Q7" s="74"/>
      <c r="R7" s="74"/>
      <c r="S7" s="74">
        <v>5</v>
      </c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5"/>
      <c r="AI7" s="75"/>
      <c r="AJ7" s="75"/>
      <c r="AK7" s="75"/>
    </row>
    <row r="8" spans="1:37" ht="39.950000000000003" customHeight="1" x14ac:dyDescent="0.25">
      <c r="A8" s="118"/>
      <c r="B8" s="121"/>
      <c r="C8" s="47">
        <v>5</v>
      </c>
      <c r="D8" s="48" t="s">
        <v>317</v>
      </c>
      <c r="E8" s="47" t="s">
        <v>64</v>
      </c>
      <c r="F8" s="47" t="s">
        <v>416</v>
      </c>
      <c r="G8" s="49" t="s">
        <v>417</v>
      </c>
      <c r="H8" s="47" t="s">
        <v>25</v>
      </c>
      <c r="I8" s="50" t="s">
        <v>27</v>
      </c>
      <c r="J8" s="88">
        <v>0.77</v>
      </c>
      <c r="K8" s="35">
        <v>10</v>
      </c>
      <c r="L8" s="24">
        <f t="shared" si="0"/>
        <v>0</v>
      </c>
      <c r="M8" s="25" t="str">
        <f t="shared" si="1"/>
        <v>OK</v>
      </c>
      <c r="N8" s="74"/>
      <c r="O8" s="74"/>
      <c r="P8" s="74"/>
      <c r="Q8" s="74"/>
      <c r="R8" s="74"/>
      <c r="S8" s="74">
        <v>10</v>
      </c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5"/>
      <c r="AI8" s="75"/>
      <c r="AJ8" s="75"/>
      <c r="AK8" s="75"/>
    </row>
    <row r="9" spans="1:37" ht="39.950000000000003" customHeight="1" x14ac:dyDescent="0.25">
      <c r="A9" s="118"/>
      <c r="B9" s="121"/>
      <c r="C9" s="47">
        <v>6</v>
      </c>
      <c r="D9" s="48" t="s">
        <v>318</v>
      </c>
      <c r="E9" s="47" t="s">
        <v>67</v>
      </c>
      <c r="F9" s="47" t="s">
        <v>418</v>
      </c>
      <c r="G9" s="49" t="s">
        <v>68</v>
      </c>
      <c r="H9" s="47" t="s">
        <v>25</v>
      </c>
      <c r="I9" s="50" t="s">
        <v>27</v>
      </c>
      <c r="J9" s="88">
        <v>7.23</v>
      </c>
      <c r="K9" s="35"/>
      <c r="L9" s="24">
        <f t="shared" si="0"/>
        <v>0</v>
      </c>
      <c r="M9" s="25" t="str">
        <f t="shared" si="1"/>
        <v>OK</v>
      </c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5"/>
      <c r="AI9" s="75"/>
      <c r="AJ9" s="75"/>
      <c r="AK9" s="75"/>
    </row>
    <row r="10" spans="1:37" ht="39.950000000000003" customHeight="1" x14ac:dyDescent="0.25">
      <c r="A10" s="118"/>
      <c r="B10" s="121"/>
      <c r="C10" s="47">
        <v>7</v>
      </c>
      <c r="D10" s="48" t="s">
        <v>318</v>
      </c>
      <c r="E10" s="47" t="s">
        <v>69</v>
      </c>
      <c r="F10" s="47" t="s">
        <v>418</v>
      </c>
      <c r="G10" s="49" t="s">
        <v>70</v>
      </c>
      <c r="H10" s="47" t="s">
        <v>25</v>
      </c>
      <c r="I10" s="50" t="s">
        <v>27</v>
      </c>
      <c r="J10" s="88">
        <v>18.79</v>
      </c>
      <c r="K10" s="35">
        <v>10</v>
      </c>
      <c r="L10" s="24">
        <f t="shared" si="0"/>
        <v>3</v>
      </c>
      <c r="M10" s="25" t="str">
        <f t="shared" si="1"/>
        <v>OK</v>
      </c>
      <c r="N10" s="74">
        <v>3</v>
      </c>
      <c r="O10" s="74"/>
      <c r="P10" s="74"/>
      <c r="Q10" s="74"/>
      <c r="R10" s="74"/>
      <c r="S10" s="74">
        <v>4</v>
      </c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5"/>
      <c r="AI10" s="75"/>
      <c r="AJ10" s="75"/>
      <c r="AK10" s="75"/>
    </row>
    <row r="11" spans="1:37" ht="39.950000000000003" customHeight="1" x14ac:dyDescent="0.25">
      <c r="A11" s="119"/>
      <c r="B11" s="122"/>
      <c r="C11" s="47">
        <v>8</v>
      </c>
      <c r="D11" s="48" t="s">
        <v>318</v>
      </c>
      <c r="E11" s="47" t="s">
        <v>71</v>
      </c>
      <c r="F11" s="47" t="s">
        <v>418</v>
      </c>
      <c r="G11" s="49" t="s">
        <v>72</v>
      </c>
      <c r="H11" s="47" t="s">
        <v>25</v>
      </c>
      <c r="I11" s="50" t="s">
        <v>27</v>
      </c>
      <c r="J11" s="88">
        <v>30</v>
      </c>
      <c r="K11" s="35">
        <v>8</v>
      </c>
      <c r="L11" s="24">
        <f t="shared" si="0"/>
        <v>8</v>
      </c>
      <c r="M11" s="25" t="str">
        <f t="shared" si="1"/>
        <v>OK</v>
      </c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5"/>
      <c r="AI11" s="75"/>
      <c r="AJ11" s="75"/>
      <c r="AK11" s="75"/>
    </row>
    <row r="12" spans="1:37" ht="39.950000000000003" customHeight="1" x14ac:dyDescent="0.25">
      <c r="A12" s="109">
        <v>2</v>
      </c>
      <c r="B12" s="112" t="s">
        <v>410</v>
      </c>
      <c r="C12" s="51">
        <v>9</v>
      </c>
      <c r="D12" s="52" t="s">
        <v>320</v>
      </c>
      <c r="E12" s="51" t="s">
        <v>60</v>
      </c>
      <c r="F12" s="51" t="s">
        <v>419</v>
      </c>
      <c r="G12" s="53" t="s">
        <v>321</v>
      </c>
      <c r="H12" s="51" t="s">
        <v>34</v>
      </c>
      <c r="I12" s="54" t="s">
        <v>61</v>
      </c>
      <c r="J12" s="89">
        <v>6.67</v>
      </c>
      <c r="K12" s="35">
        <v>60</v>
      </c>
      <c r="L12" s="24">
        <f t="shared" si="0"/>
        <v>55</v>
      </c>
      <c r="M12" s="25" t="str">
        <f t="shared" si="1"/>
        <v>OK</v>
      </c>
      <c r="N12" s="74"/>
      <c r="O12" s="74"/>
      <c r="P12" s="74"/>
      <c r="Q12" s="74"/>
      <c r="R12" s="74"/>
      <c r="S12" s="74">
        <v>5</v>
      </c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5"/>
      <c r="AI12" s="75"/>
      <c r="AJ12" s="75"/>
      <c r="AK12" s="75"/>
    </row>
    <row r="13" spans="1:37" ht="39.950000000000003" customHeight="1" x14ac:dyDescent="0.25">
      <c r="A13" s="110"/>
      <c r="B13" s="113"/>
      <c r="C13" s="51">
        <v>10</v>
      </c>
      <c r="D13" s="52" t="s">
        <v>316</v>
      </c>
      <c r="E13" s="51" t="s">
        <v>74</v>
      </c>
      <c r="F13" s="51" t="s">
        <v>420</v>
      </c>
      <c r="G13" s="53" t="s">
        <v>421</v>
      </c>
      <c r="H13" s="51" t="s">
        <v>37</v>
      </c>
      <c r="I13" s="54" t="s">
        <v>27</v>
      </c>
      <c r="J13" s="89">
        <v>2.27</v>
      </c>
      <c r="K13" s="35">
        <v>25</v>
      </c>
      <c r="L13" s="24">
        <f t="shared" si="0"/>
        <v>25</v>
      </c>
      <c r="M13" s="25" t="str">
        <f t="shared" si="1"/>
        <v>OK</v>
      </c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5"/>
      <c r="AI13" s="75"/>
      <c r="AJ13" s="75"/>
      <c r="AK13" s="75"/>
    </row>
    <row r="14" spans="1:37" ht="39.950000000000003" customHeight="1" x14ac:dyDescent="0.25">
      <c r="A14" s="110"/>
      <c r="B14" s="113"/>
      <c r="C14" s="51">
        <v>11</v>
      </c>
      <c r="D14" s="52" t="s">
        <v>316</v>
      </c>
      <c r="E14" s="51" t="s">
        <v>73</v>
      </c>
      <c r="F14" s="51" t="s">
        <v>422</v>
      </c>
      <c r="G14" s="53" t="s">
        <v>423</v>
      </c>
      <c r="H14" s="51" t="s">
        <v>37</v>
      </c>
      <c r="I14" s="54" t="s">
        <v>27</v>
      </c>
      <c r="J14" s="89">
        <v>4.79</v>
      </c>
      <c r="K14" s="35">
        <v>25</v>
      </c>
      <c r="L14" s="24">
        <f t="shared" si="0"/>
        <v>25</v>
      </c>
      <c r="M14" s="25" t="str">
        <f t="shared" si="1"/>
        <v>OK</v>
      </c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5"/>
      <c r="AI14" s="75"/>
      <c r="AJ14" s="75"/>
      <c r="AK14" s="75"/>
    </row>
    <row r="15" spans="1:37" ht="39.950000000000003" customHeight="1" x14ac:dyDescent="0.25">
      <c r="A15" s="110"/>
      <c r="B15" s="113"/>
      <c r="C15" s="51">
        <v>12</v>
      </c>
      <c r="D15" s="52" t="s">
        <v>316</v>
      </c>
      <c r="E15" s="51" t="s">
        <v>76</v>
      </c>
      <c r="F15" s="51" t="s">
        <v>424</v>
      </c>
      <c r="G15" s="53" t="s">
        <v>77</v>
      </c>
      <c r="H15" s="51" t="s">
        <v>25</v>
      </c>
      <c r="I15" s="54" t="s">
        <v>27</v>
      </c>
      <c r="J15" s="89">
        <v>24.44</v>
      </c>
      <c r="K15" s="35">
        <v>8</v>
      </c>
      <c r="L15" s="24">
        <f t="shared" si="0"/>
        <v>8</v>
      </c>
      <c r="M15" s="25" t="str">
        <f t="shared" si="1"/>
        <v>OK</v>
      </c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5"/>
      <c r="AI15" s="75"/>
      <c r="AJ15" s="75"/>
      <c r="AK15" s="75"/>
    </row>
    <row r="16" spans="1:37" ht="39.950000000000003" customHeight="1" x14ac:dyDescent="0.25">
      <c r="A16" s="110"/>
      <c r="B16" s="113"/>
      <c r="C16" s="51">
        <v>13</v>
      </c>
      <c r="D16" s="52" t="s">
        <v>322</v>
      </c>
      <c r="E16" s="51" t="s">
        <v>75</v>
      </c>
      <c r="F16" s="51" t="s">
        <v>425</v>
      </c>
      <c r="G16" s="53" t="s">
        <v>426</v>
      </c>
      <c r="H16" s="51" t="s">
        <v>25</v>
      </c>
      <c r="I16" s="54" t="s">
        <v>27</v>
      </c>
      <c r="J16" s="89">
        <v>23.55</v>
      </c>
      <c r="K16" s="35">
        <v>5</v>
      </c>
      <c r="L16" s="24">
        <f t="shared" si="0"/>
        <v>5</v>
      </c>
      <c r="M16" s="25" t="str">
        <f t="shared" si="1"/>
        <v>OK</v>
      </c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5"/>
      <c r="AI16" s="75"/>
      <c r="AJ16" s="75"/>
      <c r="AK16" s="75"/>
    </row>
    <row r="17" spans="1:37" ht="39.950000000000003" customHeight="1" x14ac:dyDescent="0.25">
      <c r="A17" s="110"/>
      <c r="B17" s="113"/>
      <c r="C17" s="51">
        <v>14</v>
      </c>
      <c r="D17" s="52" t="s">
        <v>322</v>
      </c>
      <c r="E17" s="51" t="s">
        <v>75</v>
      </c>
      <c r="F17" s="51" t="s">
        <v>427</v>
      </c>
      <c r="G17" s="53" t="s">
        <v>428</v>
      </c>
      <c r="H17" s="51" t="s">
        <v>25</v>
      </c>
      <c r="I17" s="54" t="s">
        <v>27</v>
      </c>
      <c r="J17" s="89">
        <v>25.7</v>
      </c>
      <c r="K17" s="35"/>
      <c r="L17" s="24">
        <f t="shared" si="0"/>
        <v>0</v>
      </c>
      <c r="M17" s="25" t="str">
        <f t="shared" si="1"/>
        <v>OK</v>
      </c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5"/>
      <c r="AI17" s="75"/>
      <c r="AJ17" s="75"/>
      <c r="AK17" s="75"/>
    </row>
    <row r="18" spans="1:37" ht="39.950000000000003" customHeight="1" x14ac:dyDescent="0.25">
      <c r="A18" s="110"/>
      <c r="B18" s="113"/>
      <c r="C18" s="51">
        <v>15</v>
      </c>
      <c r="D18" s="52" t="s">
        <v>318</v>
      </c>
      <c r="E18" s="51" t="s">
        <v>59</v>
      </c>
      <c r="F18" s="51" t="s">
        <v>416</v>
      </c>
      <c r="G18" s="55" t="s">
        <v>387</v>
      </c>
      <c r="H18" s="51" t="s">
        <v>25</v>
      </c>
      <c r="I18" s="54" t="s">
        <v>27</v>
      </c>
      <c r="J18" s="89">
        <v>1.1599999999999999</v>
      </c>
      <c r="K18" s="35">
        <v>25</v>
      </c>
      <c r="L18" s="24">
        <f t="shared" si="0"/>
        <v>25</v>
      </c>
      <c r="M18" s="25" t="str">
        <f t="shared" si="1"/>
        <v>OK</v>
      </c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5"/>
      <c r="AI18" s="75"/>
      <c r="AJ18" s="75"/>
      <c r="AK18" s="75"/>
    </row>
    <row r="19" spans="1:37" ht="39.950000000000003" customHeight="1" x14ac:dyDescent="0.25">
      <c r="A19" s="110"/>
      <c r="B19" s="113"/>
      <c r="C19" s="51">
        <v>16</v>
      </c>
      <c r="D19" s="52" t="s">
        <v>317</v>
      </c>
      <c r="E19" s="51" t="s">
        <v>78</v>
      </c>
      <c r="F19" s="51" t="s">
        <v>411</v>
      </c>
      <c r="G19" s="53" t="s">
        <v>429</v>
      </c>
      <c r="H19" s="51" t="s">
        <v>25</v>
      </c>
      <c r="I19" s="54" t="s">
        <v>27</v>
      </c>
      <c r="J19" s="89">
        <v>9.77</v>
      </c>
      <c r="K19" s="35">
        <v>10</v>
      </c>
      <c r="L19" s="24">
        <f t="shared" si="0"/>
        <v>10</v>
      </c>
      <c r="M19" s="25" t="str">
        <f t="shared" si="1"/>
        <v>OK</v>
      </c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5"/>
      <c r="AI19" s="75"/>
      <c r="AJ19" s="75"/>
      <c r="AK19" s="75"/>
    </row>
    <row r="20" spans="1:37" ht="39.950000000000003" customHeight="1" x14ac:dyDescent="0.25">
      <c r="A20" s="110"/>
      <c r="B20" s="113"/>
      <c r="C20" s="51">
        <v>17</v>
      </c>
      <c r="D20" s="52" t="s">
        <v>317</v>
      </c>
      <c r="E20" s="51" t="s">
        <v>79</v>
      </c>
      <c r="F20" s="51" t="s">
        <v>411</v>
      </c>
      <c r="G20" s="53" t="s">
        <v>80</v>
      </c>
      <c r="H20" s="51" t="s">
        <v>25</v>
      </c>
      <c r="I20" s="54" t="s">
        <v>27</v>
      </c>
      <c r="J20" s="89">
        <v>2.1800000000000002</v>
      </c>
      <c r="K20" s="35">
        <v>10</v>
      </c>
      <c r="L20" s="24">
        <f t="shared" si="0"/>
        <v>0</v>
      </c>
      <c r="M20" s="25" t="str">
        <f t="shared" si="1"/>
        <v>OK</v>
      </c>
      <c r="N20" s="74">
        <v>10</v>
      </c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5"/>
      <c r="AI20" s="75"/>
      <c r="AJ20" s="75"/>
      <c r="AK20" s="75"/>
    </row>
    <row r="21" spans="1:37" ht="39.950000000000003" customHeight="1" x14ac:dyDescent="0.25">
      <c r="A21" s="110"/>
      <c r="B21" s="113"/>
      <c r="C21" s="51">
        <v>18</v>
      </c>
      <c r="D21" s="52" t="s">
        <v>316</v>
      </c>
      <c r="E21" s="51" t="s">
        <v>85</v>
      </c>
      <c r="F21" s="51" t="s">
        <v>430</v>
      </c>
      <c r="G21" s="63" t="s">
        <v>35</v>
      </c>
      <c r="H21" s="51" t="s">
        <v>25</v>
      </c>
      <c r="I21" s="54" t="s">
        <v>27</v>
      </c>
      <c r="J21" s="89">
        <v>7.55</v>
      </c>
      <c r="K21" s="35">
        <v>12</v>
      </c>
      <c r="L21" s="24">
        <f t="shared" si="0"/>
        <v>12</v>
      </c>
      <c r="M21" s="25" t="str">
        <f t="shared" si="1"/>
        <v>OK</v>
      </c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5"/>
      <c r="AI21" s="75"/>
      <c r="AJ21" s="75"/>
      <c r="AK21" s="75"/>
    </row>
    <row r="22" spans="1:37" ht="39.950000000000003" customHeight="1" x14ac:dyDescent="0.25">
      <c r="A22" s="110"/>
      <c r="B22" s="113"/>
      <c r="C22" s="51">
        <v>19</v>
      </c>
      <c r="D22" s="52" t="s">
        <v>316</v>
      </c>
      <c r="E22" s="51" t="s">
        <v>84</v>
      </c>
      <c r="F22" s="51" t="s">
        <v>431</v>
      </c>
      <c r="G22" s="63" t="s">
        <v>432</v>
      </c>
      <c r="H22" s="51" t="s">
        <v>25</v>
      </c>
      <c r="I22" s="54" t="s">
        <v>27</v>
      </c>
      <c r="J22" s="89">
        <v>8.59</v>
      </c>
      <c r="K22" s="35">
        <v>2</v>
      </c>
      <c r="L22" s="24">
        <f t="shared" si="0"/>
        <v>2</v>
      </c>
      <c r="M22" s="25" t="str">
        <f t="shared" si="1"/>
        <v>OK</v>
      </c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5"/>
      <c r="AI22" s="75"/>
      <c r="AJ22" s="75"/>
      <c r="AK22" s="75"/>
    </row>
    <row r="23" spans="1:37" ht="39.950000000000003" customHeight="1" x14ac:dyDescent="0.25">
      <c r="A23" s="111"/>
      <c r="B23" s="114"/>
      <c r="C23" s="51">
        <v>20</v>
      </c>
      <c r="D23" s="52" t="s">
        <v>316</v>
      </c>
      <c r="E23" s="51" t="s">
        <v>83</v>
      </c>
      <c r="F23" s="51" t="s">
        <v>431</v>
      </c>
      <c r="G23" s="63" t="s">
        <v>433</v>
      </c>
      <c r="H23" s="51" t="s">
        <v>25</v>
      </c>
      <c r="I23" s="54" t="s">
        <v>27</v>
      </c>
      <c r="J23" s="89">
        <v>6.69</v>
      </c>
      <c r="K23" s="35">
        <v>2</v>
      </c>
      <c r="L23" s="24">
        <f t="shared" si="0"/>
        <v>2</v>
      </c>
      <c r="M23" s="25" t="str">
        <f t="shared" si="1"/>
        <v>OK</v>
      </c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5"/>
      <c r="AI23" s="75"/>
      <c r="AJ23" s="75"/>
      <c r="AK23" s="75"/>
    </row>
    <row r="24" spans="1:37" ht="39.950000000000003" customHeight="1" x14ac:dyDescent="0.25">
      <c r="A24" s="126">
        <v>3</v>
      </c>
      <c r="B24" s="120" t="s">
        <v>434</v>
      </c>
      <c r="C24" s="47">
        <v>21</v>
      </c>
      <c r="D24" s="48" t="s">
        <v>318</v>
      </c>
      <c r="E24" s="47" t="s">
        <v>232</v>
      </c>
      <c r="F24" s="47" t="s">
        <v>435</v>
      </c>
      <c r="G24" s="57" t="s">
        <v>436</v>
      </c>
      <c r="H24" s="47" t="s">
        <v>25</v>
      </c>
      <c r="I24" s="50" t="s">
        <v>27</v>
      </c>
      <c r="J24" s="88">
        <v>2.52</v>
      </c>
      <c r="K24" s="35"/>
      <c r="L24" s="24">
        <f t="shared" si="0"/>
        <v>0</v>
      </c>
      <c r="M24" s="25" t="str">
        <f t="shared" si="1"/>
        <v>OK</v>
      </c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5"/>
      <c r="AI24" s="75"/>
      <c r="AJ24" s="75"/>
      <c r="AK24" s="75"/>
    </row>
    <row r="25" spans="1:37" ht="39.950000000000003" customHeight="1" x14ac:dyDescent="0.25">
      <c r="A25" s="127"/>
      <c r="B25" s="121"/>
      <c r="C25" s="47">
        <v>22</v>
      </c>
      <c r="D25" s="48" t="s">
        <v>318</v>
      </c>
      <c r="E25" s="47" t="s">
        <v>231</v>
      </c>
      <c r="F25" s="47" t="s">
        <v>435</v>
      </c>
      <c r="G25" s="57" t="s">
        <v>437</v>
      </c>
      <c r="H25" s="47" t="s">
        <v>25</v>
      </c>
      <c r="I25" s="50" t="s">
        <v>27</v>
      </c>
      <c r="J25" s="88">
        <v>2.52</v>
      </c>
      <c r="K25" s="35">
        <v>280</v>
      </c>
      <c r="L25" s="24">
        <f t="shared" si="0"/>
        <v>280</v>
      </c>
      <c r="M25" s="25" t="str">
        <f t="shared" si="1"/>
        <v>OK</v>
      </c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5"/>
      <c r="AI25" s="75"/>
      <c r="AJ25" s="75"/>
      <c r="AK25" s="75"/>
    </row>
    <row r="26" spans="1:37" ht="39.950000000000003" customHeight="1" x14ac:dyDescent="0.25">
      <c r="A26" s="127"/>
      <c r="B26" s="121"/>
      <c r="C26" s="47">
        <v>23</v>
      </c>
      <c r="D26" s="48" t="s">
        <v>318</v>
      </c>
      <c r="E26" s="47" t="s">
        <v>233</v>
      </c>
      <c r="F26" s="47" t="s">
        <v>435</v>
      </c>
      <c r="G26" s="57" t="s">
        <v>438</v>
      </c>
      <c r="H26" s="47" t="s">
        <v>25</v>
      </c>
      <c r="I26" s="50" t="s">
        <v>27</v>
      </c>
      <c r="J26" s="88">
        <v>2.52</v>
      </c>
      <c r="K26" s="35"/>
      <c r="L26" s="24">
        <f t="shared" si="0"/>
        <v>0</v>
      </c>
      <c r="M26" s="25" t="str">
        <f t="shared" si="1"/>
        <v>OK</v>
      </c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5"/>
      <c r="AI26" s="75"/>
      <c r="AJ26" s="75"/>
      <c r="AK26" s="75"/>
    </row>
    <row r="27" spans="1:37" ht="39.950000000000003" customHeight="1" x14ac:dyDescent="0.25">
      <c r="A27" s="127"/>
      <c r="B27" s="121"/>
      <c r="C27" s="47">
        <v>24</v>
      </c>
      <c r="D27" s="48" t="s">
        <v>318</v>
      </c>
      <c r="E27" s="47" t="s">
        <v>234</v>
      </c>
      <c r="F27" s="47" t="s">
        <v>435</v>
      </c>
      <c r="G27" s="57" t="s">
        <v>439</v>
      </c>
      <c r="H27" s="47" t="s">
        <v>25</v>
      </c>
      <c r="I27" s="50" t="s">
        <v>27</v>
      </c>
      <c r="J27" s="88">
        <v>2.52</v>
      </c>
      <c r="K27" s="35"/>
      <c r="L27" s="24">
        <f t="shared" si="0"/>
        <v>0</v>
      </c>
      <c r="M27" s="25" t="str">
        <f t="shared" si="1"/>
        <v>OK</v>
      </c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5"/>
      <c r="AI27" s="75"/>
      <c r="AJ27" s="75"/>
      <c r="AK27" s="75"/>
    </row>
    <row r="28" spans="1:37" ht="39.950000000000003" customHeight="1" x14ac:dyDescent="0.25">
      <c r="A28" s="127"/>
      <c r="B28" s="121"/>
      <c r="C28" s="47">
        <v>25</v>
      </c>
      <c r="D28" s="48" t="s">
        <v>318</v>
      </c>
      <c r="E28" s="47" t="s">
        <v>235</v>
      </c>
      <c r="F28" s="47" t="s">
        <v>435</v>
      </c>
      <c r="G28" s="57" t="s">
        <v>440</v>
      </c>
      <c r="H28" s="47" t="s">
        <v>25</v>
      </c>
      <c r="I28" s="50" t="s">
        <v>27</v>
      </c>
      <c r="J28" s="88">
        <v>2.52</v>
      </c>
      <c r="K28" s="35"/>
      <c r="L28" s="24">
        <f t="shared" si="0"/>
        <v>0</v>
      </c>
      <c r="M28" s="25" t="str">
        <f t="shared" si="1"/>
        <v>OK</v>
      </c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5"/>
      <c r="AI28" s="75"/>
      <c r="AJ28" s="75"/>
      <c r="AK28" s="75"/>
    </row>
    <row r="29" spans="1:37" ht="39.950000000000003" customHeight="1" x14ac:dyDescent="0.25">
      <c r="A29" s="127"/>
      <c r="B29" s="121"/>
      <c r="C29" s="47">
        <v>26</v>
      </c>
      <c r="D29" s="48" t="s">
        <v>318</v>
      </c>
      <c r="E29" s="47" t="s">
        <v>236</v>
      </c>
      <c r="F29" s="47" t="s">
        <v>435</v>
      </c>
      <c r="G29" s="57" t="s">
        <v>441</v>
      </c>
      <c r="H29" s="47" t="s">
        <v>25</v>
      </c>
      <c r="I29" s="50" t="s">
        <v>27</v>
      </c>
      <c r="J29" s="88">
        <v>2.52</v>
      </c>
      <c r="K29" s="35"/>
      <c r="L29" s="24">
        <f t="shared" si="0"/>
        <v>0</v>
      </c>
      <c r="M29" s="25" t="str">
        <f t="shared" si="1"/>
        <v>OK</v>
      </c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5"/>
      <c r="AI29" s="75"/>
      <c r="AJ29" s="75"/>
      <c r="AK29" s="75"/>
    </row>
    <row r="30" spans="1:37" ht="39.950000000000003" customHeight="1" x14ac:dyDescent="0.25">
      <c r="A30" s="128"/>
      <c r="B30" s="122"/>
      <c r="C30" s="47">
        <v>27</v>
      </c>
      <c r="D30" s="48" t="s">
        <v>318</v>
      </c>
      <c r="E30" s="47" t="s">
        <v>237</v>
      </c>
      <c r="F30" s="47" t="s">
        <v>442</v>
      </c>
      <c r="G30" s="67" t="s">
        <v>238</v>
      </c>
      <c r="H30" s="47" t="s">
        <v>25</v>
      </c>
      <c r="I30" s="65" t="s">
        <v>27</v>
      </c>
      <c r="J30" s="88">
        <v>1.54</v>
      </c>
      <c r="K30" s="35"/>
      <c r="L30" s="24">
        <f t="shared" si="0"/>
        <v>0</v>
      </c>
      <c r="M30" s="25" t="str">
        <f t="shared" si="1"/>
        <v>OK</v>
      </c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5"/>
      <c r="AI30" s="75"/>
      <c r="AJ30" s="75"/>
      <c r="AK30" s="75"/>
    </row>
    <row r="31" spans="1:37" ht="39.950000000000003" customHeight="1" x14ac:dyDescent="0.25">
      <c r="A31" s="109">
        <v>4</v>
      </c>
      <c r="B31" s="112" t="s">
        <v>410</v>
      </c>
      <c r="C31" s="51">
        <v>28</v>
      </c>
      <c r="D31" s="52" t="s">
        <v>318</v>
      </c>
      <c r="E31" s="51" t="s">
        <v>86</v>
      </c>
      <c r="F31" s="51" t="s">
        <v>443</v>
      </c>
      <c r="G31" s="53" t="s">
        <v>388</v>
      </c>
      <c r="H31" s="51" t="s">
        <v>25</v>
      </c>
      <c r="I31" s="54" t="s">
        <v>27</v>
      </c>
      <c r="J31" s="89">
        <v>0.49</v>
      </c>
      <c r="K31" s="35">
        <v>1100</v>
      </c>
      <c r="L31" s="24">
        <f t="shared" si="0"/>
        <v>600</v>
      </c>
      <c r="M31" s="25" t="str">
        <f t="shared" si="1"/>
        <v>OK</v>
      </c>
      <c r="N31" s="74">
        <v>500</v>
      </c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5"/>
      <c r="AI31" s="75"/>
      <c r="AJ31" s="75"/>
      <c r="AK31" s="75"/>
    </row>
    <row r="32" spans="1:37" ht="39.950000000000003" customHeight="1" x14ac:dyDescent="0.25">
      <c r="A32" s="110"/>
      <c r="B32" s="113"/>
      <c r="C32" s="51">
        <v>29</v>
      </c>
      <c r="D32" s="52" t="s">
        <v>318</v>
      </c>
      <c r="E32" s="51" t="s">
        <v>87</v>
      </c>
      <c r="F32" s="51" t="s">
        <v>443</v>
      </c>
      <c r="G32" s="53" t="s">
        <v>389</v>
      </c>
      <c r="H32" s="51" t="s">
        <v>25</v>
      </c>
      <c r="I32" s="54" t="s">
        <v>27</v>
      </c>
      <c r="J32" s="89">
        <v>0.49</v>
      </c>
      <c r="K32" s="35">
        <v>1000</v>
      </c>
      <c r="L32" s="24">
        <f t="shared" si="0"/>
        <v>500</v>
      </c>
      <c r="M32" s="25" t="str">
        <f t="shared" si="1"/>
        <v>OK</v>
      </c>
      <c r="N32" s="74">
        <v>500</v>
      </c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75"/>
      <c r="AJ32" s="75"/>
      <c r="AK32" s="75"/>
    </row>
    <row r="33" spans="1:37" ht="39.950000000000003" customHeight="1" x14ac:dyDescent="0.25">
      <c r="A33" s="111"/>
      <c r="B33" s="114"/>
      <c r="C33" s="51">
        <v>30</v>
      </c>
      <c r="D33" s="52" t="s">
        <v>318</v>
      </c>
      <c r="E33" s="51" t="s">
        <v>88</v>
      </c>
      <c r="F33" s="51" t="s">
        <v>443</v>
      </c>
      <c r="G33" s="53" t="s">
        <v>390</v>
      </c>
      <c r="H33" s="51" t="s">
        <v>25</v>
      </c>
      <c r="I33" s="54" t="s">
        <v>27</v>
      </c>
      <c r="J33" s="89">
        <v>0.47</v>
      </c>
      <c r="K33" s="35">
        <v>100</v>
      </c>
      <c r="L33" s="24">
        <f t="shared" si="0"/>
        <v>0</v>
      </c>
      <c r="M33" s="25" t="str">
        <f t="shared" si="1"/>
        <v>OK</v>
      </c>
      <c r="N33" s="74">
        <v>100</v>
      </c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75"/>
      <c r="AJ33" s="75"/>
      <c r="AK33" s="75"/>
    </row>
    <row r="34" spans="1:37" ht="39.950000000000003" customHeight="1" x14ac:dyDescent="0.25">
      <c r="A34" s="126">
        <v>5</v>
      </c>
      <c r="B34" s="120" t="s">
        <v>410</v>
      </c>
      <c r="C34" s="47">
        <v>31</v>
      </c>
      <c r="D34" s="48" t="s">
        <v>318</v>
      </c>
      <c r="E34" s="58" t="s">
        <v>98</v>
      </c>
      <c r="F34" s="58" t="s">
        <v>444</v>
      </c>
      <c r="G34" s="76" t="s">
        <v>324</v>
      </c>
      <c r="H34" s="58" t="s">
        <v>25</v>
      </c>
      <c r="I34" s="50" t="s">
        <v>27</v>
      </c>
      <c r="J34" s="88">
        <v>13</v>
      </c>
      <c r="K34" s="35">
        <v>5</v>
      </c>
      <c r="L34" s="24">
        <f t="shared" si="0"/>
        <v>3</v>
      </c>
      <c r="M34" s="25" t="str">
        <f t="shared" si="1"/>
        <v>OK</v>
      </c>
      <c r="N34" s="74"/>
      <c r="O34" s="74"/>
      <c r="P34" s="74"/>
      <c r="Q34" s="74"/>
      <c r="R34" s="74"/>
      <c r="S34" s="74">
        <v>2</v>
      </c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5"/>
      <c r="AI34" s="75"/>
      <c r="AJ34" s="75"/>
      <c r="AK34" s="75"/>
    </row>
    <row r="35" spans="1:37" ht="39.950000000000003" customHeight="1" x14ac:dyDescent="0.25">
      <c r="A35" s="127"/>
      <c r="B35" s="121"/>
      <c r="C35" s="47">
        <v>32</v>
      </c>
      <c r="D35" s="48" t="s">
        <v>318</v>
      </c>
      <c r="E35" s="58" t="s">
        <v>104</v>
      </c>
      <c r="F35" s="58" t="s">
        <v>445</v>
      </c>
      <c r="G35" s="57" t="s">
        <v>396</v>
      </c>
      <c r="H35" s="58" t="s">
        <v>29</v>
      </c>
      <c r="I35" s="50" t="s">
        <v>27</v>
      </c>
      <c r="J35" s="90">
        <v>3.85</v>
      </c>
      <c r="K35" s="35"/>
      <c r="L35" s="24">
        <f t="shared" si="0"/>
        <v>0</v>
      </c>
      <c r="M35" s="25" t="str">
        <f t="shared" si="1"/>
        <v>OK</v>
      </c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5"/>
      <c r="AI35" s="75"/>
      <c r="AJ35" s="75"/>
      <c r="AK35" s="75"/>
    </row>
    <row r="36" spans="1:37" ht="39.950000000000003" customHeight="1" x14ac:dyDescent="0.25">
      <c r="A36" s="127"/>
      <c r="B36" s="121"/>
      <c r="C36" s="47">
        <v>33</v>
      </c>
      <c r="D36" s="48" t="s">
        <v>318</v>
      </c>
      <c r="E36" s="58" t="s">
        <v>99</v>
      </c>
      <c r="F36" s="58" t="s">
        <v>446</v>
      </c>
      <c r="G36" s="57" t="s">
        <v>391</v>
      </c>
      <c r="H36" s="58" t="s">
        <v>25</v>
      </c>
      <c r="I36" s="50" t="s">
        <v>27</v>
      </c>
      <c r="J36" s="90">
        <v>1.45</v>
      </c>
      <c r="K36" s="35"/>
      <c r="L36" s="24">
        <f t="shared" si="0"/>
        <v>0</v>
      </c>
      <c r="M36" s="25" t="str">
        <f t="shared" si="1"/>
        <v>OK</v>
      </c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5"/>
      <c r="AI36" s="75"/>
      <c r="AJ36" s="75"/>
      <c r="AK36" s="75"/>
    </row>
    <row r="37" spans="1:37" ht="39.950000000000003" customHeight="1" x14ac:dyDescent="0.25">
      <c r="A37" s="127"/>
      <c r="B37" s="121"/>
      <c r="C37" s="47">
        <v>34</v>
      </c>
      <c r="D37" s="48" t="s">
        <v>318</v>
      </c>
      <c r="E37" s="58" t="s">
        <v>100</v>
      </c>
      <c r="F37" s="58" t="s">
        <v>446</v>
      </c>
      <c r="G37" s="57" t="s">
        <v>392</v>
      </c>
      <c r="H37" s="58" t="s">
        <v>25</v>
      </c>
      <c r="I37" s="50" t="s">
        <v>27</v>
      </c>
      <c r="J37" s="90">
        <v>1.45</v>
      </c>
      <c r="K37" s="35"/>
      <c r="L37" s="24">
        <f t="shared" si="0"/>
        <v>0</v>
      </c>
      <c r="M37" s="25" t="str">
        <f t="shared" si="1"/>
        <v>OK</v>
      </c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5"/>
      <c r="AI37" s="75"/>
      <c r="AJ37" s="75"/>
      <c r="AK37" s="75"/>
    </row>
    <row r="38" spans="1:37" ht="39.950000000000003" customHeight="1" x14ac:dyDescent="0.25">
      <c r="A38" s="127"/>
      <c r="B38" s="121"/>
      <c r="C38" s="47">
        <v>35</v>
      </c>
      <c r="D38" s="48" t="s">
        <v>318</v>
      </c>
      <c r="E38" s="58" t="s">
        <v>101</v>
      </c>
      <c r="F38" s="58" t="s">
        <v>446</v>
      </c>
      <c r="G38" s="57" t="s">
        <v>393</v>
      </c>
      <c r="H38" s="58" t="s">
        <v>25</v>
      </c>
      <c r="I38" s="50" t="s">
        <v>27</v>
      </c>
      <c r="J38" s="90">
        <v>1.45</v>
      </c>
      <c r="K38" s="35"/>
      <c r="L38" s="24">
        <f t="shared" si="0"/>
        <v>0</v>
      </c>
      <c r="M38" s="25" t="str">
        <f t="shared" si="1"/>
        <v>OK</v>
      </c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5"/>
      <c r="AI38" s="75"/>
      <c r="AJ38" s="75"/>
      <c r="AK38" s="75"/>
    </row>
    <row r="39" spans="1:37" ht="39.950000000000003" customHeight="1" x14ac:dyDescent="0.25">
      <c r="A39" s="127"/>
      <c r="B39" s="121"/>
      <c r="C39" s="47">
        <v>36</v>
      </c>
      <c r="D39" s="48" t="s">
        <v>318</v>
      </c>
      <c r="E39" s="58" t="s">
        <v>102</v>
      </c>
      <c r="F39" s="58" t="s">
        <v>446</v>
      </c>
      <c r="G39" s="57" t="s">
        <v>394</v>
      </c>
      <c r="H39" s="58" t="s">
        <v>25</v>
      </c>
      <c r="I39" s="50" t="s">
        <v>27</v>
      </c>
      <c r="J39" s="90">
        <v>1.45</v>
      </c>
      <c r="K39" s="35"/>
      <c r="L39" s="24">
        <f t="shared" si="0"/>
        <v>0</v>
      </c>
      <c r="M39" s="25" t="str">
        <f t="shared" si="1"/>
        <v>OK</v>
      </c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5"/>
      <c r="AI39" s="75"/>
      <c r="AJ39" s="75"/>
      <c r="AK39" s="75"/>
    </row>
    <row r="40" spans="1:37" ht="39.950000000000003" customHeight="1" x14ac:dyDescent="0.25">
      <c r="A40" s="127"/>
      <c r="B40" s="121"/>
      <c r="C40" s="47">
        <v>37</v>
      </c>
      <c r="D40" s="48" t="s">
        <v>318</v>
      </c>
      <c r="E40" s="58" t="s">
        <v>103</v>
      </c>
      <c r="F40" s="58" t="s">
        <v>446</v>
      </c>
      <c r="G40" s="57" t="s">
        <v>395</v>
      </c>
      <c r="H40" s="58" t="s">
        <v>25</v>
      </c>
      <c r="I40" s="50" t="s">
        <v>27</v>
      </c>
      <c r="J40" s="90">
        <v>1.45</v>
      </c>
      <c r="K40" s="35"/>
      <c r="L40" s="24">
        <f t="shared" si="0"/>
        <v>0</v>
      </c>
      <c r="M40" s="25" t="str">
        <f t="shared" si="1"/>
        <v>OK</v>
      </c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5"/>
      <c r="AI40" s="75"/>
      <c r="AJ40" s="75"/>
      <c r="AK40" s="75"/>
    </row>
    <row r="41" spans="1:37" ht="39.950000000000003" customHeight="1" x14ac:dyDescent="0.25">
      <c r="A41" s="127"/>
      <c r="B41" s="121"/>
      <c r="C41" s="47">
        <v>38</v>
      </c>
      <c r="D41" s="48" t="s">
        <v>318</v>
      </c>
      <c r="E41" s="47" t="s">
        <v>93</v>
      </c>
      <c r="F41" s="47" t="s">
        <v>447</v>
      </c>
      <c r="G41" s="57" t="s">
        <v>448</v>
      </c>
      <c r="H41" s="47" t="s">
        <v>25</v>
      </c>
      <c r="I41" s="50" t="s">
        <v>27</v>
      </c>
      <c r="J41" s="90">
        <v>1.6</v>
      </c>
      <c r="K41" s="35">
        <v>36</v>
      </c>
      <c r="L41" s="24">
        <f t="shared" si="0"/>
        <v>0</v>
      </c>
      <c r="M41" s="25" t="str">
        <f t="shared" si="1"/>
        <v>OK</v>
      </c>
      <c r="N41" s="74"/>
      <c r="O41" s="74"/>
      <c r="P41" s="74"/>
      <c r="Q41" s="74"/>
      <c r="R41" s="74"/>
      <c r="S41" s="74">
        <v>36</v>
      </c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5"/>
      <c r="AI41" s="75"/>
      <c r="AJ41" s="75"/>
      <c r="AK41" s="75"/>
    </row>
    <row r="42" spans="1:37" ht="39.950000000000003" customHeight="1" x14ac:dyDescent="0.25">
      <c r="A42" s="127"/>
      <c r="B42" s="121"/>
      <c r="C42" s="47">
        <v>39</v>
      </c>
      <c r="D42" s="48" t="s">
        <v>318</v>
      </c>
      <c r="E42" s="47" t="s">
        <v>97</v>
      </c>
      <c r="F42" s="47" t="s">
        <v>447</v>
      </c>
      <c r="G42" s="57" t="s">
        <v>449</v>
      </c>
      <c r="H42" s="47" t="s">
        <v>25</v>
      </c>
      <c r="I42" s="50" t="s">
        <v>27</v>
      </c>
      <c r="J42" s="90">
        <v>1.6</v>
      </c>
      <c r="K42" s="35">
        <v>36</v>
      </c>
      <c r="L42" s="24">
        <f t="shared" si="0"/>
        <v>36</v>
      </c>
      <c r="M42" s="25" t="str">
        <f t="shared" si="1"/>
        <v>OK</v>
      </c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5"/>
      <c r="AI42" s="75"/>
      <c r="AJ42" s="75"/>
      <c r="AK42" s="75"/>
    </row>
    <row r="43" spans="1:37" ht="39.950000000000003" customHeight="1" x14ac:dyDescent="0.25">
      <c r="A43" s="127"/>
      <c r="B43" s="121"/>
      <c r="C43" s="47">
        <v>40</v>
      </c>
      <c r="D43" s="48" t="s">
        <v>318</v>
      </c>
      <c r="E43" s="47" t="s">
        <v>95</v>
      </c>
      <c r="F43" s="47" t="s">
        <v>447</v>
      </c>
      <c r="G43" s="57" t="s">
        <v>450</v>
      </c>
      <c r="H43" s="47" t="s">
        <v>25</v>
      </c>
      <c r="I43" s="50" t="s">
        <v>27</v>
      </c>
      <c r="J43" s="90">
        <v>1.6</v>
      </c>
      <c r="K43" s="35">
        <v>36</v>
      </c>
      <c r="L43" s="24">
        <f t="shared" si="0"/>
        <v>36</v>
      </c>
      <c r="M43" s="25" t="str">
        <f t="shared" si="1"/>
        <v>OK</v>
      </c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5"/>
      <c r="AI43" s="75"/>
      <c r="AJ43" s="75"/>
      <c r="AK43" s="75"/>
    </row>
    <row r="44" spans="1:37" ht="39.950000000000003" customHeight="1" x14ac:dyDescent="0.25">
      <c r="A44" s="127"/>
      <c r="B44" s="121"/>
      <c r="C44" s="47">
        <v>41</v>
      </c>
      <c r="D44" s="48" t="s">
        <v>318</v>
      </c>
      <c r="E44" s="47" t="s">
        <v>96</v>
      </c>
      <c r="F44" s="47" t="s">
        <v>447</v>
      </c>
      <c r="G44" s="57" t="s">
        <v>451</v>
      </c>
      <c r="H44" s="47" t="s">
        <v>25</v>
      </c>
      <c r="I44" s="50" t="s">
        <v>27</v>
      </c>
      <c r="J44" s="90">
        <v>1.56</v>
      </c>
      <c r="K44" s="35">
        <v>36</v>
      </c>
      <c r="L44" s="24">
        <f t="shared" si="0"/>
        <v>36</v>
      </c>
      <c r="M44" s="25" t="str">
        <f t="shared" si="1"/>
        <v>OK</v>
      </c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5"/>
      <c r="AI44" s="75"/>
      <c r="AJ44" s="75"/>
      <c r="AK44" s="75"/>
    </row>
    <row r="45" spans="1:37" ht="39.950000000000003" customHeight="1" x14ac:dyDescent="0.25">
      <c r="A45" s="127"/>
      <c r="B45" s="121"/>
      <c r="C45" s="47">
        <v>42</v>
      </c>
      <c r="D45" s="48" t="s">
        <v>318</v>
      </c>
      <c r="E45" s="47" t="s">
        <v>94</v>
      </c>
      <c r="F45" s="47" t="s">
        <v>447</v>
      </c>
      <c r="G45" s="57" t="s">
        <v>452</v>
      </c>
      <c r="H45" s="47" t="s">
        <v>25</v>
      </c>
      <c r="I45" s="50" t="s">
        <v>27</v>
      </c>
      <c r="J45" s="90">
        <v>1.6</v>
      </c>
      <c r="K45" s="35">
        <v>36</v>
      </c>
      <c r="L45" s="24">
        <f t="shared" si="0"/>
        <v>0</v>
      </c>
      <c r="M45" s="25" t="str">
        <f t="shared" si="1"/>
        <v>OK</v>
      </c>
      <c r="N45" s="74"/>
      <c r="O45" s="74"/>
      <c r="P45" s="74"/>
      <c r="Q45" s="74"/>
      <c r="R45" s="74"/>
      <c r="S45" s="74">
        <v>36</v>
      </c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5"/>
      <c r="AI45" s="75"/>
      <c r="AJ45" s="75"/>
      <c r="AK45" s="75"/>
    </row>
    <row r="46" spans="1:37" ht="39.950000000000003" customHeight="1" x14ac:dyDescent="0.25">
      <c r="A46" s="127"/>
      <c r="B46" s="121"/>
      <c r="C46" s="47">
        <v>43</v>
      </c>
      <c r="D46" s="48" t="s">
        <v>318</v>
      </c>
      <c r="E46" s="58" t="s">
        <v>106</v>
      </c>
      <c r="F46" s="58" t="s">
        <v>416</v>
      </c>
      <c r="G46" s="49" t="s">
        <v>453</v>
      </c>
      <c r="H46" s="47" t="s">
        <v>25</v>
      </c>
      <c r="I46" s="50" t="s">
        <v>27</v>
      </c>
      <c r="J46" s="90">
        <v>2</v>
      </c>
      <c r="K46" s="35">
        <v>24</v>
      </c>
      <c r="L46" s="24">
        <f t="shared" si="0"/>
        <v>24</v>
      </c>
      <c r="M46" s="25" t="str">
        <f t="shared" si="1"/>
        <v>OK</v>
      </c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5"/>
      <c r="AI46" s="75"/>
      <c r="AJ46" s="75"/>
      <c r="AK46" s="75"/>
    </row>
    <row r="47" spans="1:37" ht="39.950000000000003" customHeight="1" x14ac:dyDescent="0.25">
      <c r="A47" s="127"/>
      <c r="B47" s="121"/>
      <c r="C47" s="47">
        <v>44</v>
      </c>
      <c r="D47" s="48" t="s">
        <v>318</v>
      </c>
      <c r="E47" s="58" t="s">
        <v>107</v>
      </c>
      <c r="F47" s="58" t="s">
        <v>416</v>
      </c>
      <c r="G47" s="49" t="s">
        <v>454</v>
      </c>
      <c r="H47" s="47" t="s">
        <v>25</v>
      </c>
      <c r="I47" s="50" t="s">
        <v>27</v>
      </c>
      <c r="J47" s="90">
        <v>2</v>
      </c>
      <c r="K47" s="35">
        <v>24</v>
      </c>
      <c r="L47" s="24">
        <f t="shared" si="0"/>
        <v>0</v>
      </c>
      <c r="M47" s="25" t="str">
        <f t="shared" si="1"/>
        <v>OK</v>
      </c>
      <c r="N47" s="74"/>
      <c r="O47" s="74"/>
      <c r="P47" s="74"/>
      <c r="Q47" s="74"/>
      <c r="R47" s="74"/>
      <c r="S47" s="74">
        <v>24</v>
      </c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5"/>
      <c r="AI47" s="75"/>
      <c r="AJ47" s="75"/>
      <c r="AK47" s="75"/>
    </row>
    <row r="48" spans="1:37" ht="39.950000000000003" customHeight="1" x14ac:dyDescent="0.25">
      <c r="A48" s="127"/>
      <c r="B48" s="121"/>
      <c r="C48" s="47">
        <v>45</v>
      </c>
      <c r="D48" s="48" t="s">
        <v>325</v>
      </c>
      <c r="E48" s="58" t="s">
        <v>105</v>
      </c>
      <c r="F48" s="58" t="s">
        <v>455</v>
      </c>
      <c r="G48" s="59" t="s">
        <v>456</v>
      </c>
      <c r="H48" s="47" t="s">
        <v>25</v>
      </c>
      <c r="I48" s="50" t="s">
        <v>27</v>
      </c>
      <c r="J48" s="90">
        <v>10</v>
      </c>
      <c r="K48" s="35">
        <v>2</v>
      </c>
      <c r="L48" s="24">
        <f t="shared" si="0"/>
        <v>0</v>
      </c>
      <c r="M48" s="25" t="str">
        <f t="shared" si="1"/>
        <v>OK</v>
      </c>
      <c r="N48" s="74"/>
      <c r="O48" s="74"/>
      <c r="P48" s="74"/>
      <c r="Q48" s="74"/>
      <c r="R48" s="74"/>
      <c r="S48" s="74">
        <v>2</v>
      </c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5"/>
      <c r="AI48" s="75"/>
      <c r="AJ48" s="75"/>
      <c r="AK48" s="75"/>
    </row>
    <row r="49" spans="1:37" ht="39.950000000000003" customHeight="1" x14ac:dyDescent="0.25">
      <c r="A49" s="127"/>
      <c r="B49" s="121"/>
      <c r="C49" s="47">
        <v>46</v>
      </c>
      <c r="D49" s="48" t="s">
        <v>318</v>
      </c>
      <c r="E49" s="47" t="s">
        <v>135</v>
      </c>
      <c r="F49" s="47" t="s">
        <v>457</v>
      </c>
      <c r="G49" s="49" t="s">
        <v>136</v>
      </c>
      <c r="H49" s="47" t="s">
        <v>25</v>
      </c>
      <c r="I49" s="50" t="s">
        <v>134</v>
      </c>
      <c r="J49" s="88">
        <v>0.8</v>
      </c>
      <c r="K49" s="35">
        <v>1000</v>
      </c>
      <c r="L49" s="24">
        <f t="shared" si="0"/>
        <v>900</v>
      </c>
      <c r="M49" s="25" t="str">
        <f t="shared" si="1"/>
        <v>OK</v>
      </c>
      <c r="N49" s="74"/>
      <c r="O49" s="74">
        <v>100</v>
      </c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5"/>
      <c r="AI49" s="75"/>
      <c r="AJ49" s="75"/>
      <c r="AK49" s="75"/>
    </row>
    <row r="50" spans="1:37" ht="39.950000000000003" customHeight="1" x14ac:dyDescent="0.25">
      <c r="A50" s="128"/>
      <c r="B50" s="122"/>
      <c r="C50" s="47">
        <v>47</v>
      </c>
      <c r="D50" s="48" t="s">
        <v>318</v>
      </c>
      <c r="E50" s="47" t="s">
        <v>132</v>
      </c>
      <c r="F50" s="47" t="s">
        <v>458</v>
      </c>
      <c r="G50" s="49" t="s">
        <v>133</v>
      </c>
      <c r="H50" s="47" t="s">
        <v>25</v>
      </c>
      <c r="I50" s="50" t="s">
        <v>134</v>
      </c>
      <c r="J50" s="88">
        <v>1.1599999999999999</v>
      </c>
      <c r="K50" s="35">
        <v>1000</v>
      </c>
      <c r="L50" s="24">
        <f t="shared" si="0"/>
        <v>500</v>
      </c>
      <c r="M50" s="25" t="str">
        <f t="shared" si="1"/>
        <v>OK</v>
      </c>
      <c r="N50" s="74"/>
      <c r="O50" s="74">
        <v>500</v>
      </c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5"/>
      <c r="AI50" s="75"/>
      <c r="AJ50" s="75"/>
      <c r="AK50" s="75"/>
    </row>
    <row r="51" spans="1:37" ht="39.950000000000003" customHeight="1" x14ac:dyDescent="0.25">
      <c r="A51" s="110">
        <v>6</v>
      </c>
      <c r="B51" s="112" t="s">
        <v>410</v>
      </c>
      <c r="C51" s="51">
        <v>48</v>
      </c>
      <c r="D51" s="52" t="s">
        <v>318</v>
      </c>
      <c r="E51" s="60" t="s">
        <v>108</v>
      </c>
      <c r="F51" s="60" t="s">
        <v>412</v>
      </c>
      <c r="G51" s="53" t="s">
        <v>459</v>
      </c>
      <c r="H51" s="51" t="s">
        <v>25</v>
      </c>
      <c r="I51" s="54" t="s">
        <v>27</v>
      </c>
      <c r="J51" s="91">
        <v>1.36</v>
      </c>
      <c r="K51" s="35">
        <v>120</v>
      </c>
      <c r="L51" s="24">
        <f t="shared" si="0"/>
        <v>36</v>
      </c>
      <c r="M51" s="25" t="str">
        <f t="shared" si="1"/>
        <v>OK</v>
      </c>
      <c r="N51" s="74">
        <v>60</v>
      </c>
      <c r="O51" s="74"/>
      <c r="P51" s="74"/>
      <c r="Q51" s="74"/>
      <c r="R51" s="74"/>
      <c r="S51" s="74">
        <v>24</v>
      </c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5"/>
      <c r="AI51" s="75"/>
      <c r="AJ51" s="75"/>
      <c r="AK51" s="75"/>
    </row>
    <row r="52" spans="1:37" ht="39.950000000000003" customHeight="1" x14ac:dyDescent="0.25">
      <c r="A52" s="110"/>
      <c r="B52" s="113"/>
      <c r="C52" s="51">
        <v>49</v>
      </c>
      <c r="D52" s="52" t="s">
        <v>318</v>
      </c>
      <c r="E52" s="60" t="s">
        <v>109</v>
      </c>
      <c r="F52" s="60" t="s">
        <v>412</v>
      </c>
      <c r="G52" s="53" t="s">
        <v>460</v>
      </c>
      <c r="H52" s="51" t="s">
        <v>25</v>
      </c>
      <c r="I52" s="54" t="s">
        <v>27</v>
      </c>
      <c r="J52" s="91">
        <v>1.38</v>
      </c>
      <c r="K52" s="35">
        <v>120</v>
      </c>
      <c r="L52" s="24">
        <f t="shared" si="0"/>
        <v>36</v>
      </c>
      <c r="M52" s="25" t="str">
        <f t="shared" si="1"/>
        <v>OK</v>
      </c>
      <c r="N52" s="74">
        <v>60</v>
      </c>
      <c r="O52" s="74"/>
      <c r="P52" s="74"/>
      <c r="Q52" s="74"/>
      <c r="R52" s="74"/>
      <c r="S52" s="74">
        <v>24</v>
      </c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5"/>
      <c r="AI52" s="75"/>
      <c r="AJ52" s="75"/>
      <c r="AK52" s="75"/>
    </row>
    <row r="53" spans="1:37" ht="39.950000000000003" customHeight="1" x14ac:dyDescent="0.25">
      <c r="A53" s="110"/>
      <c r="B53" s="113"/>
      <c r="C53" s="51">
        <v>50</v>
      </c>
      <c r="D53" s="52" t="s">
        <v>318</v>
      </c>
      <c r="E53" s="60" t="s">
        <v>110</v>
      </c>
      <c r="F53" s="60" t="s">
        <v>412</v>
      </c>
      <c r="G53" s="53" t="s">
        <v>461</v>
      </c>
      <c r="H53" s="51" t="s">
        <v>25</v>
      </c>
      <c r="I53" s="54" t="s">
        <v>27</v>
      </c>
      <c r="J53" s="91">
        <v>1.36</v>
      </c>
      <c r="K53" s="35">
        <v>24</v>
      </c>
      <c r="L53" s="24">
        <f t="shared" si="0"/>
        <v>0</v>
      </c>
      <c r="M53" s="25" t="str">
        <f t="shared" si="1"/>
        <v>OK</v>
      </c>
      <c r="N53" s="74"/>
      <c r="O53" s="74"/>
      <c r="P53" s="74"/>
      <c r="Q53" s="74"/>
      <c r="R53" s="74"/>
      <c r="S53" s="74">
        <v>24</v>
      </c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5"/>
      <c r="AI53" s="75"/>
      <c r="AJ53" s="75"/>
      <c r="AK53" s="75"/>
    </row>
    <row r="54" spans="1:37" ht="39.950000000000003" customHeight="1" x14ac:dyDescent="0.25">
      <c r="A54" s="110"/>
      <c r="B54" s="113"/>
      <c r="C54" s="51">
        <v>51</v>
      </c>
      <c r="D54" s="52" t="s">
        <v>318</v>
      </c>
      <c r="E54" s="60" t="s">
        <v>111</v>
      </c>
      <c r="F54" s="60" t="s">
        <v>412</v>
      </c>
      <c r="G54" s="53" t="s">
        <v>462</v>
      </c>
      <c r="H54" s="51" t="s">
        <v>25</v>
      </c>
      <c r="I54" s="54" t="s">
        <v>27</v>
      </c>
      <c r="J54" s="91">
        <v>1.36</v>
      </c>
      <c r="K54" s="35">
        <v>120</v>
      </c>
      <c r="L54" s="24">
        <f t="shared" si="0"/>
        <v>96</v>
      </c>
      <c r="M54" s="25" t="str">
        <f t="shared" si="1"/>
        <v>OK</v>
      </c>
      <c r="N54" s="74"/>
      <c r="O54" s="74"/>
      <c r="P54" s="74"/>
      <c r="Q54" s="74"/>
      <c r="R54" s="74"/>
      <c r="S54" s="74">
        <v>24</v>
      </c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5"/>
      <c r="AI54" s="75"/>
      <c r="AJ54" s="75"/>
      <c r="AK54" s="75"/>
    </row>
    <row r="55" spans="1:37" ht="39.950000000000003" customHeight="1" x14ac:dyDescent="0.25">
      <c r="A55" s="111"/>
      <c r="B55" s="114"/>
      <c r="C55" s="51">
        <v>52</v>
      </c>
      <c r="D55" s="52" t="s">
        <v>326</v>
      </c>
      <c r="E55" s="51" t="s">
        <v>112</v>
      </c>
      <c r="F55" s="51" t="s">
        <v>414</v>
      </c>
      <c r="G55" s="53" t="s">
        <v>113</v>
      </c>
      <c r="H55" s="51" t="s">
        <v>25</v>
      </c>
      <c r="I55" s="54" t="s">
        <v>114</v>
      </c>
      <c r="J55" s="89">
        <v>4.72</v>
      </c>
      <c r="K55" s="35">
        <v>26</v>
      </c>
      <c r="L55" s="24">
        <f t="shared" si="0"/>
        <v>21</v>
      </c>
      <c r="M55" s="25" t="str">
        <f t="shared" si="1"/>
        <v>OK</v>
      </c>
      <c r="N55" s="74">
        <v>5</v>
      </c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5"/>
      <c r="AI55" s="75"/>
      <c r="AJ55" s="75"/>
      <c r="AK55" s="75"/>
    </row>
    <row r="56" spans="1:37" ht="39.950000000000003" customHeight="1" x14ac:dyDescent="0.25">
      <c r="A56" s="126">
        <v>7</v>
      </c>
      <c r="B56" s="120" t="s">
        <v>410</v>
      </c>
      <c r="C56" s="47">
        <v>53</v>
      </c>
      <c r="D56" s="48" t="s">
        <v>316</v>
      </c>
      <c r="E56" s="47" t="s">
        <v>143</v>
      </c>
      <c r="F56" s="47" t="s">
        <v>463</v>
      </c>
      <c r="G56" s="49" t="s">
        <v>144</v>
      </c>
      <c r="H56" s="47" t="s">
        <v>33</v>
      </c>
      <c r="I56" s="50" t="s">
        <v>27</v>
      </c>
      <c r="J56" s="88">
        <v>0.73</v>
      </c>
      <c r="K56" s="35"/>
      <c r="L56" s="24">
        <f t="shared" si="0"/>
        <v>0</v>
      </c>
      <c r="M56" s="25" t="str">
        <f t="shared" si="1"/>
        <v>OK</v>
      </c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5"/>
      <c r="AI56" s="75"/>
      <c r="AJ56" s="75"/>
      <c r="AK56" s="75"/>
    </row>
    <row r="57" spans="1:37" ht="39.950000000000003" customHeight="1" x14ac:dyDescent="0.25">
      <c r="A57" s="127"/>
      <c r="B57" s="121"/>
      <c r="C57" s="47">
        <v>54</v>
      </c>
      <c r="D57" s="48" t="s">
        <v>316</v>
      </c>
      <c r="E57" s="47" t="s">
        <v>145</v>
      </c>
      <c r="F57" s="47" t="s">
        <v>463</v>
      </c>
      <c r="G57" s="49" t="s">
        <v>146</v>
      </c>
      <c r="H57" s="47" t="s">
        <v>33</v>
      </c>
      <c r="I57" s="50" t="s">
        <v>27</v>
      </c>
      <c r="J57" s="88">
        <v>0.73</v>
      </c>
      <c r="K57" s="35"/>
      <c r="L57" s="24">
        <f t="shared" si="0"/>
        <v>0</v>
      </c>
      <c r="M57" s="25" t="str">
        <f t="shared" si="1"/>
        <v>OK</v>
      </c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5"/>
      <c r="AI57" s="75"/>
      <c r="AJ57" s="75"/>
      <c r="AK57" s="75"/>
    </row>
    <row r="58" spans="1:37" ht="39.950000000000003" customHeight="1" x14ac:dyDescent="0.25">
      <c r="A58" s="127"/>
      <c r="B58" s="121"/>
      <c r="C58" s="47">
        <v>55</v>
      </c>
      <c r="D58" s="48" t="s">
        <v>316</v>
      </c>
      <c r="E58" s="47" t="s">
        <v>147</v>
      </c>
      <c r="F58" s="47" t="s">
        <v>463</v>
      </c>
      <c r="G58" s="49" t="s">
        <v>148</v>
      </c>
      <c r="H58" s="47" t="s">
        <v>33</v>
      </c>
      <c r="I58" s="50" t="s">
        <v>27</v>
      </c>
      <c r="J58" s="88">
        <v>0.73</v>
      </c>
      <c r="K58" s="35">
        <v>50</v>
      </c>
      <c r="L58" s="24">
        <f t="shared" si="0"/>
        <v>50</v>
      </c>
      <c r="M58" s="25" t="str">
        <f t="shared" si="1"/>
        <v>OK</v>
      </c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5"/>
      <c r="AI58" s="75"/>
      <c r="AJ58" s="75"/>
      <c r="AK58" s="75"/>
    </row>
    <row r="59" spans="1:37" ht="39.950000000000003" customHeight="1" x14ac:dyDescent="0.25">
      <c r="A59" s="127"/>
      <c r="B59" s="121"/>
      <c r="C59" s="47">
        <v>56</v>
      </c>
      <c r="D59" s="48" t="s">
        <v>316</v>
      </c>
      <c r="E59" s="47" t="s">
        <v>149</v>
      </c>
      <c r="F59" s="47" t="s">
        <v>463</v>
      </c>
      <c r="G59" s="49" t="s">
        <v>150</v>
      </c>
      <c r="H59" s="47" t="s">
        <v>25</v>
      </c>
      <c r="I59" s="50" t="s">
        <v>27</v>
      </c>
      <c r="J59" s="88">
        <v>0.73</v>
      </c>
      <c r="K59" s="35"/>
      <c r="L59" s="24">
        <f t="shared" si="0"/>
        <v>0</v>
      </c>
      <c r="M59" s="25" t="str">
        <f t="shared" si="1"/>
        <v>OK</v>
      </c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5"/>
      <c r="AI59" s="75"/>
      <c r="AJ59" s="75"/>
      <c r="AK59" s="75"/>
    </row>
    <row r="60" spans="1:37" ht="39.950000000000003" customHeight="1" x14ac:dyDescent="0.25">
      <c r="A60" s="127"/>
      <c r="B60" s="121"/>
      <c r="C60" s="47">
        <v>57</v>
      </c>
      <c r="D60" s="48" t="s">
        <v>316</v>
      </c>
      <c r="E60" s="47" t="s">
        <v>151</v>
      </c>
      <c r="F60" s="47" t="s">
        <v>463</v>
      </c>
      <c r="G60" s="49" t="s">
        <v>152</v>
      </c>
      <c r="H60" s="47" t="s">
        <v>33</v>
      </c>
      <c r="I60" s="50" t="s">
        <v>27</v>
      </c>
      <c r="J60" s="88">
        <v>0.73</v>
      </c>
      <c r="K60" s="35"/>
      <c r="L60" s="24">
        <f t="shared" si="0"/>
        <v>0</v>
      </c>
      <c r="M60" s="25" t="str">
        <f t="shared" si="1"/>
        <v>OK</v>
      </c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5"/>
      <c r="AI60" s="75"/>
      <c r="AJ60" s="75"/>
      <c r="AK60" s="75"/>
    </row>
    <row r="61" spans="1:37" ht="39.950000000000003" customHeight="1" x14ac:dyDescent="0.25">
      <c r="A61" s="127"/>
      <c r="B61" s="121"/>
      <c r="C61" s="47">
        <v>58</v>
      </c>
      <c r="D61" s="48" t="s">
        <v>317</v>
      </c>
      <c r="E61" s="61" t="s">
        <v>159</v>
      </c>
      <c r="F61" s="61" t="s">
        <v>464</v>
      </c>
      <c r="G61" s="49" t="s">
        <v>465</v>
      </c>
      <c r="H61" s="47" t="s">
        <v>33</v>
      </c>
      <c r="I61" s="50" t="s">
        <v>27</v>
      </c>
      <c r="J61" s="88">
        <v>1.42</v>
      </c>
      <c r="K61" s="35"/>
      <c r="L61" s="24">
        <f t="shared" si="0"/>
        <v>0</v>
      </c>
      <c r="M61" s="25" t="str">
        <f t="shared" si="1"/>
        <v>OK</v>
      </c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5"/>
      <c r="AI61" s="75"/>
      <c r="AJ61" s="75"/>
      <c r="AK61" s="75"/>
    </row>
    <row r="62" spans="1:37" ht="39.950000000000003" customHeight="1" x14ac:dyDescent="0.25">
      <c r="A62" s="127"/>
      <c r="B62" s="121"/>
      <c r="C62" s="47">
        <v>59</v>
      </c>
      <c r="D62" s="48" t="s">
        <v>317</v>
      </c>
      <c r="E62" s="61" t="s">
        <v>158</v>
      </c>
      <c r="F62" s="61" t="s">
        <v>464</v>
      </c>
      <c r="G62" s="49" t="s">
        <v>466</v>
      </c>
      <c r="H62" s="47" t="s">
        <v>33</v>
      </c>
      <c r="I62" s="50" t="s">
        <v>27</v>
      </c>
      <c r="J62" s="88">
        <v>1.42</v>
      </c>
      <c r="K62" s="35">
        <v>20</v>
      </c>
      <c r="L62" s="24">
        <f t="shared" si="0"/>
        <v>20</v>
      </c>
      <c r="M62" s="25" t="str">
        <f t="shared" si="1"/>
        <v>OK</v>
      </c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5"/>
      <c r="AI62" s="75"/>
      <c r="AJ62" s="75"/>
      <c r="AK62" s="75"/>
    </row>
    <row r="63" spans="1:37" ht="39.950000000000003" customHeight="1" x14ac:dyDescent="0.25">
      <c r="A63" s="127"/>
      <c r="B63" s="121"/>
      <c r="C63" s="47">
        <v>60</v>
      </c>
      <c r="D63" s="48" t="s">
        <v>317</v>
      </c>
      <c r="E63" s="47" t="s">
        <v>157</v>
      </c>
      <c r="F63" s="47" t="s">
        <v>464</v>
      </c>
      <c r="G63" s="49" t="s">
        <v>467</v>
      </c>
      <c r="H63" s="47" t="s">
        <v>33</v>
      </c>
      <c r="I63" s="50" t="s">
        <v>27</v>
      </c>
      <c r="J63" s="88">
        <v>1.42</v>
      </c>
      <c r="K63" s="35"/>
      <c r="L63" s="24">
        <f t="shared" si="0"/>
        <v>0</v>
      </c>
      <c r="M63" s="25" t="str">
        <f t="shared" si="1"/>
        <v>OK</v>
      </c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5"/>
      <c r="AI63" s="75"/>
      <c r="AJ63" s="75"/>
      <c r="AK63" s="75"/>
    </row>
    <row r="64" spans="1:37" ht="39.950000000000003" customHeight="1" x14ac:dyDescent="0.25">
      <c r="A64" s="127"/>
      <c r="B64" s="121"/>
      <c r="C64" s="47">
        <v>61</v>
      </c>
      <c r="D64" s="48" t="s">
        <v>317</v>
      </c>
      <c r="E64" s="61" t="s">
        <v>161</v>
      </c>
      <c r="F64" s="61" t="s">
        <v>464</v>
      </c>
      <c r="G64" s="49" t="s">
        <v>468</v>
      </c>
      <c r="H64" s="47" t="s">
        <v>33</v>
      </c>
      <c r="I64" s="50" t="s">
        <v>27</v>
      </c>
      <c r="J64" s="88">
        <v>1.42</v>
      </c>
      <c r="K64" s="35"/>
      <c r="L64" s="24">
        <f t="shared" si="0"/>
        <v>0</v>
      </c>
      <c r="M64" s="25" t="str">
        <f t="shared" si="1"/>
        <v>OK</v>
      </c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5"/>
      <c r="AI64" s="75"/>
      <c r="AJ64" s="75"/>
      <c r="AK64" s="75"/>
    </row>
    <row r="65" spans="1:37" ht="39.950000000000003" customHeight="1" x14ac:dyDescent="0.25">
      <c r="A65" s="127"/>
      <c r="B65" s="121"/>
      <c r="C65" s="47">
        <v>62</v>
      </c>
      <c r="D65" s="48" t="s">
        <v>317</v>
      </c>
      <c r="E65" s="47" t="s">
        <v>153</v>
      </c>
      <c r="F65" s="47" t="s">
        <v>464</v>
      </c>
      <c r="G65" s="49" t="s">
        <v>469</v>
      </c>
      <c r="H65" s="47" t="s">
        <v>33</v>
      </c>
      <c r="I65" s="50" t="s">
        <v>27</v>
      </c>
      <c r="J65" s="88">
        <v>1.42</v>
      </c>
      <c r="K65" s="35"/>
      <c r="L65" s="24">
        <f t="shared" si="0"/>
        <v>0</v>
      </c>
      <c r="M65" s="25" t="str">
        <f t="shared" si="1"/>
        <v>OK</v>
      </c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5"/>
      <c r="AI65" s="75"/>
      <c r="AJ65" s="75"/>
      <c r="AK65" s="75"/>
    </row>
    <row r="66" spans="1:37" ht="39.950000000000003" customHeight="1" x14ac:dyDescent="0.25">
      <c r="A66" s="127"/>
      <c r="B66" s="121"/>
      <c r="C66" s="47">
        <v>63</v>
      </c>
      <c r="D66" s="48" t="s">
        <v>317</v>
      </c>
      <c r="E66" s="47" t="s">
        <v>156</v>
      </c>
      <c r="F66" s="47" t="s">
        <v>464</v>
      </c>
      <c r="G66" s="49" t="s">
        <v>470</v>
      </c>
      <c r="H66" s="47" t="s">
        <v>33</v>
      </c>
      <c r="I66" s="50" t="s">
        <v>27</v>
      </c>
      <c r="J66" s="88">
        <v>1.42</v>
      </c>
      <c r="K66" s="35"/>
      <c r="L66" s="24">
        <f t="shared" si="0"/>
        <v>0</v>
      </c>
      <c r="M66" s="25" t="str">
        <f t="shared" si="1"/>
        <v>OK</v>
      </c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5"/>
      <c r="AI66" s="75"/>
      <c r="AJ66" s="75"/>
      <c r="AK66" s="75"/>
    </row>
    <row r="67" spans="1:37" ht="39.950000000000003" customHeight="1" x14ac:dyDescent="0.25">
      <c r="A67" s="127"/>
      <c r="B67" s="121"/>
      <c r="C67" s="47">
        <v>64</v>
      </c>
      <c r="D67" s="48" t="s">
        <v>317</v>
      </c>
      <c r="E67" s="47" t="s">
        <v>154</v>
      </c>
      <c r="F67" s="47" t="s">
        <v>464</v>
      </c>
      <c r="G67" s="49" t="s">
        <v>471</v>
      </c>
      <c r="H67" s="47" t="s">
        <v>33</v>
      </c>
      <c r="I67" s="50" t="s">
        <v>27</v>
      </c>
      <c r="J67" s="88">
        <v>1.42</v>
      </c>
      <c r="K67" s="35"/>
      <c r="L67" s="24">
        <f t="shared" si="0"/>
        <v>0</v>
      </c>
      <c r="M67" s="25" t="str">
        <f t="shared" si="1"/>
        <v>OK</v>
      </c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5"/>
      <c r="AI67" s="75"/>
      <c r="AJ67" s="75"/>
      <c r="AK67" s="75"/>
    </row>
    <row r="68" spans="1:37" ht="39.950000000000003" customHeight="1" x14ac:dyDescent="0.25">
      <c r="A68" s="127"/>
      <c r="B68" s="121"/>
      <c r="C68" s="47">
        <v>65</v>
      </c>
      <c r="D68" s="48" t="s">
        <v>317</v>
      </c>
      <c r="E68" s="47" t="s">
        <v>155</v>
      </c>
      <c r="F68" s="47" t="s">
        <v>464</v>
      </c>
      <c r="G68" s="49" t="s">
        <v>472</v>
      </c>
      <c r="H68" s="47" t="s">
        <v>33</v>
      </c>
      <c r="I68" s="50" t="s">
        <v>27</v>
      </c>
      <c r="J68" s="88">
        <v>1.42</v>
      </c>
      <c r="K68" s="40"/>
      <c r="L68" s="24">
        <f t="shared" si="0"/>
        <v>0</v>
      </c>
      <c r="M68" s="25" t="str">
        <f t="shared" si="1"/>
        <v>OK</v>
      </c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5"/>
      <c r="AI68" s="75"/>
      <c r="AJ68" s="75"/>
      <c r="AK68" s="75"/>
    </row>
    <row r="69" spans="1:37" ht="39.950000000000003" customHeight="1" x14ac:dyDescent="0.25">
      <c r="A69" s="127"/>
      <c r="B69" s="121"/>
      <c r="C69" s="47">
        <v>66</v>
      </c>
      <c r="D69" s="48" t="s">
        <v>317</v>
      </c>
      <c r="E69" s="61" t="s">
        <v>160</v>
      </c>
      <c r="F69" s="47" t="s">
        <v>464</v>
      </c>
      <c r="G69" s="49" t="s">
        <v>473</v>
      </c>
      <c r="H69" s="47" t="s">
        <v>33</v>
      </c>
      <c r="I69" s="50" t="s">
        <v>27</v>
      </c>
      <c r="J69" s="88">
        <v>1.42</v>
      </c>
      <c r="K69" s="35"/>
      <c r="L69" s="24">
        <f t="shared" ref="L69:L132" si="2">K69-(SUM(N69:AG69))</f>
        <v>0</v>
      </c>
      <c r="M69" s="25" t="str">
        <f t="shared" ref="M69:M132" si="3">IF(L69&lt;0,"ATENÇÃO","OK")</f>
        <v>OK</v>
      </c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5"/>
      <c r="AI69" s="75"/>
      <c r="AJ69" s="75"/>
      <c r="AK69" s="75"/>
    </row>
    <row r="70" spans="1:37" ht="39.950000000000003" customHeight="1" x14ac:dyDescent="0.25">
      <c r="A70" s="127"/>
      <c r="B70" s="121"/>
      <c r="C70" s="47">
        <v>67</v>
      </c>
      <c r="D70" s="48" t="s">
        <v>317</v>
      </c>
      <c r="E70" s="47" t="s">
        <v>162</v>
      </c>
      <c r="F70" s="47" t="s">
        <v>464</v>
      </c>
      <c r="G70" s="49" t="s">
        <v>474</v>
      </c>
      <c r="H70" s="47" t="s">
        <v>33</v>
      </c>
      <c r="I70" s="50" t="s">
        <v>27</v>
      </c>
      <c r="J70" s="88">
        <v>1.42</v>
      </c>
      <c r="K70" s="35"/>
      <c r="L70" s="24">
        <f t="shared" si="2"/>
        <v>0</v>
      </c>
      <c r="M70" s="25" t="str">
        <f t="shared" si="3"/>
        <v>OK</v>
      </c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5"/>
      <c r="AI70" s="75"/>
      <c r="AJ70" s="75"/>
      <c r="AK70" s="75"/>
    </row>
    <row r="71" spans="1:37" ht="39.950000000000003" customHeight="1" x14ac:dyDescent="0.25">
      <c r="A71" s="127"/>
      <c r="B71" s="121"/>
      <c r="C71" s="47">
        <v>68</v>
      </c>
      <c r="D71" s="48" t="s">
        <v>317</v>
      </c>
      <c r="E71" s="47" t="s">
        <v>163</v>
      </c>
      <c r="F71" s="47" t="s">
        <v>464</v>
      </c>
      <c r="G71" s="49" t="s">
        <v>475</v>
      </c>
      <c r="H71" s="47" t="s">
        <v>33</v>
      </c>
      <c r="I71" s="50" t="s">
        <v>27</v>
      </c>
      <c r="J71" s="88">
        <v>1.42</v>
      </c>
      <c r="K71" s="35"/>
      <c r="L71" s="24">
        <f t="shared" si="2"/>
        <v>0</v>
      </c>
      <c r="M71" s="25" t="str">
        <f t="shared" si="3"/>
        <v>OK</v>
      </c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5"/>
      <c r="AI71" s="75"/>
      <c r="AJ71" s="75"/>
      <c r="AK71" s="75"/>
    </row>
    <row r="72" spans="1:37" ht="39.950000000000003" customHeight="1" x14ac:dyDescent="0.25">
      <c r="A72" s="127"/>
      <c r="B72" s="121"/>
      <c r="C72" s="47">
        <v>69</v>
      </c>
      <c r="D72" s="48" t="s">
        <v>318</v>
      </c>
      <c r="E72" s="47" t="s">
        <v>124</v>
      </c>
      <c r="F72" s="47" t="s">
        <v>476</v>
      </c>
      <c r="G72" s="49" t="s">
        <v>125</v>
      </c>
      <c r="H72" s="47" t="s">
        <v>25</v>
      </c>
      <c r="I72" s="50" t="s">
        <v>27</v>
      </c>
      <c r="J72" s="88">
        <v>1.19</v>
      </c>
      <c r="K72" s="35">
        <v>10</v>
      </c>
      <c r="L72" s="24">
        <f t="shared" si="2"/>
        <v>0</v>
      </c>
      <c r="M72" s="25" t="str">
        <f t="shared" si="3"/>
        <v>OK</v>
      </c>
      <c r="N72" s="74">
        <v>10</v>
      </c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5"/>
      <c r="AI72" s="75"/>
      <c r="AJ72" s="75"/>
      <c r="AK72" s="75"/>
    </row>
    <row r="73" spans="1:37" ht="39.950000000000003" customHeight="1" x14ac:dyDescent="0.25">
      <c r="A73" s="127"/>
      <c r="B73" s="121"/>
      <c r="C73" s="47">
        <v>70</v>
      </c>
      <c r="D73" s="48" t="s">
        <v>318</v>
      </c>
      <c r="E73" s="47" t="s">
        <v>115</v>
      </c>
      <c r="F73" s="47" t="s">
        <v>477</v>
      </c>
      <c r="G73" s="49" t="s">
        <v>327</v>
      </c>
      <c r="H73" s="47" t="s">
        <v>28</v>
      </c>
      <c r="I73" s="50" t="s">
        <v>27</v>
      </c>
      <c r="J73" s="88">
        <v>1.64</v>
      </c>
      <c r="K73" s="35">
        <v>10</v>
      </c>
      <c r="L73" s="24">
        <f t="shared" si="2"/>
        <v>10</v>
      </c>
      <c r="M73" s="25" t="str">
        <f t="shared" si="3"/>
        <v>OK</v>
      </c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5"/>
      <c r="AI73" s="75"/>
      <c r="AJ73" s="75"/>
      <c r="AK73" s="75"/>
    </row>
    <row r="74" spans="1:37" ht="39.950000000000003" customHeight="1" x14ac:dyDescent="0.25">
      <c r="A74" s="127"/>
      <c r="B74" s="121"/>
      <c r="C74" s="47">
        <v>71</v>
      </c>
      <c r="D74" s="48" t="s">
        <v>318</v>
      </c>
      <c r="E74" s="47" t="s">
        <v>116</v>
      </c>
      <c r="F74" s="47" t="s">
        <v>477</v>
      </c>
      <c r="G74" s="49" t="s">
        <v>328</v>
      </c>
      <c r="H74" s="47" t="s">
        <v>28</v>
      </c>
      <c r="I74" s="50" t="s">
        <v>27</v>
      </c>
      <c r="J74" s="88">
        <v>1.43</v>
      </c>
      <c r="K74" s="35">
        <v>10</v>
      </c>
      <c r="L74" s="24">
        <f t="shared" si="2"/>
        <v>10</v>
      </c>
      <c r="M74" s="25" t="str">
        <f t="shared" si="3"/>
        <v>OK</v>
      </c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5"/>
      <c r="AI74" s="75"/>
      <c r="AJ74" s="75"/>
      <c r="AK74" s="75"/>
    </row>
    <row r="75" spans="1:37" ht="39.950000000000003" customHeight="1" x14ac:dyDescent="0.25">
      <c r="A75" s="127"/>
      <c r="B75" s="121"/>
      <c r="C75" s="47">
        <v>72</v>
      </c>
      <c r="D75" s="48" t="s">
        <v>318</v>
      </c>
      <c r="E75" s="47" t="s">
        <v>117</v>
      </c>
      <c r="F75" s="47" t="s">
        <v>477</v>
      </c>
      <c r="G75" s="49" t="s">
        <v>329</v>
      </c>
      <c r="H75" s="47" t="s">
        <v>28</v>
      </c>
      <c r="I75" s="50" t="s">
        <v>27</v>
      </c>
      <c r="J75" s="88">
        <v>1.42</v>
      </c>
      <c r="K75" s="35">
        <v>10</v>
      </c>
      <c r="L75" s="24">
        <f t="shared" si="2"/>
        <v>10</v>
      </c>
      <c r="M75" s="25" t="str">
        <f t="shared" si="3"/>
        <v>OK</v>
      </c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5"/>
      <c r="AI75" s="75"/>
      <c r="AJ75" s="75"/>
      <c r="AK75" s="75"/>
    </row>
    <row r="76" spans="1:37" ht="39.950000000000003" customHeight="1" x14ac:dyDescent="0.25">
      <c r="A76" s="127"/>
      <c r="B76" s="121"/>
      <c r="C76" s="47">
        <v>73</v>
      </c>
      <c r="D76" s="48" t="s">
        <v>318</v>
      </c>
      <c r="E76" s="47" t="s">
        <v>118</v>
      </c>
      <c r="F76" s="47" t="s">
        <v>477</v>
      </c>
      <c r="G76" s="49" t="s">
        <v>330</v>
      </c>
      <c r="H76" s="47" t="s">
        <v>28</v>
      </c>
      <c r="I76" s="50" t="s">
        <v>27</v>
      </c>
      <c r="J76" s="88">
        <v>1.84</v>
      </c>
      <c r="K76" s="35">
        <v>10</v>
      </c>
      <c r="L76" s="24">
        <f t="shared" si="2"/>
        <v>10</v>
      </c>
      <c r="M76" s="25" t="str">
        <f t="shared" si="3"/>
        <v>OK</v>
      </c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5"/>
      <c r="AI76" s="75"/>
      <c r="AJ76" s="75"/>
      <c r="AK76" s="75"/>
    </row>
    <row r="77" spans="1:37" ht="39.950000000000003" customHeight="1" x14ac:dyDescent="0.25">
      <c r="A77" s="127"/>
      <c r="B77" s="121"/>
      <c r="C77" s="47">
        <v>74</v>
      </c>
      <c r="D77" s="48" t="s">
        <v>318</v>
      </c>
      <c r="E77" s="47" t="s">
        <v>119</v>
      </c>
      <c r="F77" s="47" t="s">
        <v>477</v>
      </c>
      <c r="G77" s="49" t="s">
        <v>331</v>
      </c>
      <c r="H77" s="47" t="s">
        <v>28</v>
      </c>
      <c r="I77" s="50" t="s">
        <v>27</v>
      </c>
      <c r="J77" s="88">
        <v>1.88</v>
      </c>
      <c r="K77" s="35">
        <v>10</v>
      </c>
      <c r="L77" s="24">
        <f t="shared" si="2"/>
        <v>10</v>
      </c>
      <c r="M77" s="25" t="str">
        <f t="shared" si="3"/>
        <v>OK</v>
      </c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5"/>
      <c r="AI77" s="75"/>
      <c r="AJ77" s="75"/>
      <c r="AK77" s="75"/>
    </row>
    <row r="78" spans="1:37" ht="39.950000000000003" customHeight="1" x14ac:dyDescent="0.25">
      <c r="A78" s="127"/>
      <c r="B78" s="121"/>
      <c r="C78" s="47">
        <v>75</v>
      </c>
      <c r="D78" s="48" t="s">
        <v>318</v>
      </c>
      <c r="E78" s="47" t="s">
        <v>120</v>
      </c>
      <c r="F78" s="47" t="s">
        <v>412</v>
      </c>
      <c r="G78" s="49" t="s">
        <v>332</v>
      </c>
      <c r="H78" s="47" t="s">
        <v>28</v>
      </c>
      <c r="I78" s="50" t="s">
        <v>27</v>
      </c>
      <c r="J78" s="92">
        <v>2.4700000000000002</v>
      </c>
      <c r="K78" s="35">
        <v>10</v>
      </c>
      <c r="L78" s="24">
        <f t="shared" si="2"/>
        <v>10</v>
      </c>
      <c r="M78" s="25" t="str">
        <f t="shared" si="3"/>
        <v>OK</v>
      </c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5"/>
      <c r="AI78" s="75"/>
      <c r="AJ78" s="75"/>
      <c r="AK78" s="75"/>
    </row>
    <row r="79" spans="1:37" ht="39.950000000000003" customHeight="1" x14ac:dyDescent="0.25">
      <c r="A79" s="127"/>
      <c r="B79" s="121"/>
      <c r="C79" s="47">
        <v>76</v>
      </c>
      <c r="D79" s="48" t="s">
        <v>318</v>
      </c>
      <c r="E79" s="47" t="s">
        <v>121</v>
      </c>
      <c r="F79" s="47" t="s">
        <v>412</v>
      </c>
      <c r="G79" s="49" t="s">
        <v>333</v>
      </c>
      <c r="H79" s="47" t="s">
        <v>28</v>
      </c>
      <c r="I79" s="50" t="s">
        <v>27</v>
      </c>
      <c r="J79" s="92">
        <v>4.34</v>
      </c>
      <c r="K79" s="35">
        <v>10</v>
      </c>
      <c r="L79" s="24">
        <f t="shared" si="2"/>
        <v>10</v>
      </c>
      <c r="M79" s="25" t="str">
        <f t="shared" si="3"/>
        <v>OK</v>
      </c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5"/>
      <c r="AI79" s="75"/>
      <c r="AJ79" s="75"/>
      <c r="AK79" s="75"/>
    </row>
    <row r="80" spans="1:37" ht="39.950000000000003" customHeight="1" x14ac:dyDescent="0.25">
      <c r="A80" s="127"/>
      <c r="B80" s="121"/>
      <c r="C80" s="47">
        <v>77</v>
      </c>
      <c r="D80" s="48" t="s">
        <v>318</v>
      </c>
      <c r="E80" s="47" t="s">
        <v>122</v>
      </c>
      <c r="F80" s="47" t="s">
        <v>412</v>
      </c>
      <c r="G80" s="49" t="s">
        <v>334</v>
      </c>
      <c r="H80" s="47" t="s">
        <v>28</v>
      </c>
      <c r="I80" s="50" t="s">
        <v>27</v>
      </c>
      <c r="J80" s="92">
        <v>10.94</v>
      </c>
      <c r="K80" s="35">
        <v>10</v>
      </c>
      <c r="L80" s="24">
        <f t="shared" si="2"/>
        <v>10</v>
      </c>
      <c r="M80" s="25" t="str">
        <f t="shared" si="3"/>
        <v>OK</v>
      </c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5"/>
      <c r="AI80" s="75"/>
      <c r="AJ80" s="75"/>
      <c r="AK80" s="75"/>
    </row>
    <row r="81" spans="1:37" ht="39.950000000000003" customHeight="1" x14ac:dyDescent="0.25">
      <c r="A81" s="127"/>
      <c r="B81" s="121"/>
      <c r="C81" s="47">
        <v>78</v>
      </c>
      <c r="D81" s="48" t="s">
        <v>336</v>
      </c>
      <c r="E81" s="47" t="s">
        <v>128</v>
      </c>
      <c r="F81" s="47" t="s">
        <v>478</v>
      </c>
      <c r="G81" s="67" t="s">
        <v>479</v>
      </c>
      <c r="H81" s="47" t="s">
        <v>25</v>
      </c>
      <c r="I81" s="50" t="s">
        <v>27</v>
      </c>
      <c r="J81" s="92">
        <v>3.84</v>
      </c>
      <c r="K81" s="35">
        <v>24</v>
      </c>
      <c r="L81" s="24">
        <f t="shared" si="2"/>
        <v>24</v>
      </c>
      <c r="M81" s="25" t="str">
        <f t="shared" si="3"/>
        <v>OK</v>
      </c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5"/>
      <c r="AI81" s="75"/>
      <c r="AJ81" s="75"/>
      <c r="AK81" s="75"/>
    </row>
    <row r="82" spans="1:37" ht="39.950000000000003" customHeight="1" x14ac:dyDescent="0.25">
      <c r="A82" s="127"/>
      <c r="B82" s="121"/>
      <c r="C82" s="47">
        <v>79</v>
      </c>
      <c r="D82" s="48" t="s">
        <v>317</v>
      </c>
      <c r="E82" s="47" t="s">
        <v>126</v>
      </c>
      <c r="F82" s="47" t="s">
        <v>478</v>
      </c>
      <c r="G82" s="56" t="s">
        <v>480</v>
      </c>
      <c r="H82" s="47" t="s">
        <v>32</v>
      </c>
      <c r="I82" s="50" t="s">
        <v>27</v>
      </c>
      <c r="J82" s="92">
        <v>1.47</v>
      </c>
      <c r="K82" s="35">
        <v>24</v>
      </c>
      <c r="L82" s="24">
        <f t="shared" si="2"/>
        <v>0</v>
      </c>
      <c r="M82" s="25" t="str">
        <f t="shared" si="3"/>
        <v>OK</v>
      </c>
      <c r="N82" s="74"/>
      <c r="O82" s="74"/>
      <c r="P82" s="74"/>
      <c r="Q82" s="74"/>
      <c r="R82" s="74"/>
      <c r="S82" s="74">
        <v>24</v>
      </c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5"/>
      <c r="AI82" s="75"/>
      <c r="AJ82" s="75"/>
      <c r="AK82" s="75"/>
    </row>
    <row r="83" spans="1:37" ht="39.950000000000003" customHeight="1" x14ac:dyDescent="0.25">
      <c r="A83" s="127"/>
      <c r="B83" s="121"/>
      <c r="C83" s="47">
        <v>80</v>
      </c>
      <c r="D83" s="48" t="s">
        <v>336</v>
      </c>
      <c r="E83" s="47" t="s">
        <v>127</v>
      </c>
      <c r="F83" s="47" t="s">
        <v>445</v>
      </c>
      <c r="G83" s="62" t="s">
        <v>481</v>
      </c>
      <c r="H83" s="47" t="s">
        <v>25</v>
      </c>
      <c r="I83" s="50" t="s">
        <v>27</v>
      </c>
      <c r="J83" s="88">
        <v>0.91</v>
      </c>
      <c r="K83" s="35">
        <v>48</v>
      </c>
      <c r="L83" s="24">
        <f t="shared" si="2"/>
        <v>0</v>
      </c>
      <c r="M83" s="25" t="str">
        <f t="shared" si="3"/>
        <v>OK</v>
      </c>
      <c r="N83" s="74"/>
      <c r="O83" s="74"/>
      <c r="P83" s="74"/>
      <c r="Q83" s="74"/>
      <c r="R83" s="74"/>
      <c r="S83" s="74">
        <v>48</v>
      </c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5"/>
      <c r="AI83" s="75"/>
      <c r="AJ83" s="75"/>
      <c r="AK83" s="75"/>
    </row>
    <row r="84" spans="1:37" ht="39.950000000000003" customHeight="1" x14ac:dyDescent="0.25">
      <c r="A84" s="127"/>
      <c r="B84" s="121"/>
      <c r="C84" s="47">
        <v>81</v>
      </c>
      <c r="D84" s="48" t="s">
        <v>318</v>
      </c>
      <c r="E84" s="47" t="s">
        <v>129</v>
      </c>
      <c r="F84" s="47" t="s">
        <v>414</v>
      </c>
      <c r="G84" s="49" t="s">
        <v>337</v>
      </c>
      <c r="H84" s="47" t="s">
        <v>32</v>
      </c>
      <c r="I84" s="50" t="s">
        <v>27</v>
      </c>
      <c r="J84" s="88">
        <v>1.04</v>
      </c>
      <c r="K84" s="35">
        <v>10</v>
      </c>
      <c r="L84" s="24">
        <f t="shared" si="2"/>
        <v>0</v>
      </c>
      <c r="M84" s="25" t="str">
        <f t="shared" si="3"/>
        <v>OK</v>
      </c>
      <c r="N84" s="74"/>
      <c r="O84" s="74"/>
      <c r="P84" s="74"/>
      <c r="Q84" s="74"/>
      <c r="R84" s="74"/>
      <c r="S84" s="74">
        <v>10</v>
      </c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5"/>
      <c r="AI84" s="75"/>
      <c r="AJ84" s="75"/>
      <c r="AK84" s="75"/>
    </row>
    <row r="85" spans="1:37" ht="39.950000000000003" customHeight="1" x14ac:dyDescent="0.25">
      <c r="A85" s="127"/>
      <c r="B85" s="121"/>
      <c r="C85" s="47">
        <v>82</v>
      </c>
      <c r="D85" s="48" t="s">
        <v>318</v>
      </c>
      <c r="E85" s="47" t="s">
        <v>130</v>
      </c>
      <c r="F85" s="47" t="s">
        <v>416</v>
      </c>
      <c r="G85" s="49" t="s">
        <v>338</v>
      </c>
      <c r="H85" s="47" t="s">
        <v>25</v>
      </c>
      <c r="I85" s="50" t="s">
        <v>27</v>
      </c>
      <c r="J85" s="88">
        <v>2.23</v>
      </c>
      <c r="K85" s="35">
        <v>10</v>
      </c>
      <c r="L85" s="24">
        <f t="shared" si="2"/>
        <v>10</v>
      </c>
      <c r="M85" s="25" t="str">
        <f t="shared" si="3"/>
        <v>OK</v>
      </c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5"/>
      <c r="AI85" s="75"/>
      <c r="AJ85" s="75"/>
      <c r="AK85" s="75"/>
    </row>
    <row r="86" spans="1:37" ht="39.950000000000003" customHeight="1" x14ac:dyDescent="0.25">
      <c r="A86" s="128"/>
      <c r="B86" s="122"/>
      <c r="C86" s="47">
        <v>83</v>
      </c>
      <c r="D86" s="48" t="s">
        <v>318</v>
      </c>
      <c r="E86" s="47" t="s">
        <v>131</v>
      </c>
      <c r="F86" s="47" t="s">
        <v>482</v>
      </c>
      <c r="G86" s="49" t="s">
        <v>483</v>
      </c>
      <c r="H86" s="47" t="s">
        <v>25</v>
      </c>
      <c r="I86" s="50" t="s">
        <v>27</v>
      </c>
      <c r="J86" s="88">
        <v>7.88</v>
      </c>
      <c r="K86" s="35"/>
      <c r="L86" s="24">
        <f t="shared" si="2"/>
        <v>0</v>
      </c>
      <c r="M86" s="25" t="str">
        <f t="shared" si="3"/>
        <v>OK</v>
      </c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5"/>
      <c r="AI86" s="75"/>
      <c r="AJ86" s="75"/>
      <c r="AK86" s="75"/>
    </row>
    <row r="87" spans="1:37" ht="39.950000000000003" customHeight="1" x14ac:dyDescent="0.25">
      <c r="A87" s="109">
        <v>8</v>
      </c>
      <c r="B87" s="112" t="s">
        <v>484</v>
      </c>
      <c r="C87" s="51">
        <v>84</v>
      </c>
      <c r="D87" s="52" t="s">
        <v>318</v>
      </c>
      <c r="E87" s="51" t="s">
        <v>142</v>
      </c>
      <c r="F87" s="51" t="s">
        <v>485</v>
      </c>
      <c r="G87" s="53" t="s">
        <v>341</v>
      </c>
      <c r="H87" s="51" t="s">
        <v>25</v>
      </c>
      <c r="I87" s="54" t="s">
        <v>27</v>
      </c>
      <c r="J87" s="89">
        <v>30</v>
      </c>
      <c r="K87" s="35"/>
      <c r="L87" s="24">
        <f t="shared" si="2"/>
        <v>0</v>
      </c>
      <c r="M87" s="25" t="str">
        <f t="shared" si="3"/>
        <v>OK</v>
      </c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5"/>
      <c r="AI87" s="75"/>
      <c r="AJ87" s="75"/>
      <c r="AK87" s="75"/>
    </row>
    <row r="88" spans="1:37" ht="39.950000000000003" customHeight="1" x14ac:dyDescent="0.25">
      <c r="A88" s="110"/>
      <c r="B88" s="113"/>
      <c r="C88" s="51">
        <v>85</v>
      </c>
      <c r="D88" s="52" t="s">
        <v>318</v>
      </c>
      <c r="E88" s="51" t="s">
        <v>141</v>
      </c>
      <c r="F88" s="51" t="s">
        <v>486</v>
      </c>
      <c r="G88" s="53" t="s">
        <v>340</v>
      </c>
      <c r="H88" s="51" t="s">
        <v>25</v>
      </c>
      <c r="I88" s="54" t="s">
        <v>27</v>
      </c>
      <c r="J88" s="89">
        <v>24</v>
      </c>
      <c r="K88" s="35"/>
      <c r="L88" s="24">
        <f t="shared" si="2"/>
        <v>0</v>
      </c>
      <c r="M88" s="25" t="str">
        <f t="shared" si="3"/>
        <v>OK</v>
      </c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5"/>
      <c r="AI88" s="75"/>
      <c r="AJ88" s="75"/>
      <c r="AK88" s="75"/>
    </row>
    <row r="89" spans="1:37" ht="39.950000000000003" customHeight="1" x14ac:dyDescent="0.25">
      <c r="A89" s="111"/>
      <c r="B89" s="114"/>
      <c r="C89" s="51">
        <v>86</v>
      </c>
      <c r="D89" s="52" t="s">
        <v>318</v>
      </c>
      <c r="E89" s="77" t="s">
        <v>487</v>
      </c>
      <c r="F89" s="77" t="s">
        <v>488</v>
      </c>
      <c r="G89" s="53" t="s">
        <v>489</v>
      </c>
      <c r="H89" s="51" t="s">
        <v>490</v>
      </c>
      <c r="I89" s="54" t="s">
        <v>27</v>
      </c>
      <c r="J89" s="89">
        <v>313.37</v>
      </c>
      <c r="K89" s="35"/>
      <c r="L89" s="24">
        <f t="shared" si="2"/>
        <v>0</v>
      </c>
      <c r="M89" s="25" t="str">
        <f t="shared" si="3"/>
        <v>OK</v>
      </c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5"/>
      <c r="AI89" s="75"/>
      <c r="AJ89" s="75"/>
      <c r="AK89" s="75"/>
    </row>
    <row r="90" spans="1:37" ht="39.950000000000003" customHeight="1" x14ac:dyDescent="0.25">
      <c r="A90" s="117">
        <v>9</v>
      </c>
      <c r="B90" s="120" t="s">
        <v>484</v>
      </c>
      <c r="C90" s="47">
        <v>87</v>
      </c>
      <c r="D90" s="48" t="s">
        <v>316</v>
      </c>
      <c r="E90" s="47" t="s">
        <v>303</v>
      </c>
      <c r="F90" s="47" t="s">
        <v>491</v>
      </c>
      <c r="G90" s="49" t="s">
        <v>492</v>
      </c>
      <c r="H90" s="47" t="s">
        <v>25</v>
      </c>
      <c r="I90" s="47" t="s">
        <v>27</v>
      </c>
      <c r="J90" s="88">
        <v>0.18</v>
      </c>
      <c r="K90" s="35"/>
      <c r="L90" s="24">
        <f t="shared" si="2"/>
        <v>0</v>
      </c>
      <c r="M90" s="25" t="str">
        <f t="shared" si="3"/>
        <v>OK</v>
      </c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5"/>
      <c r="AI90" s="75"/>
      <c r="AJ90" s="75"/>
      <c r="AK90" s="75"/>
    </row>
    <row r="91" spans="1:37" ht="39.950000000000003" customHeight="1" x14ac:dyDescent="0.25">
      <c r="A91" s="118"/>
      <c r="B91" s="121"/>
      <c r="C91" s="47">
        <v>88</v>
      </c>
      <c r="D91" s="48" t="s">
        <v>383</v>
      </c>
      <c r="E91" s="47" t="s">
        <v>304</v>
      </c>
      <c r="F91" s="47" t="s">
        <v>493</v>
      </c>
      <c r="G91" s="49" t="s">
        <v>384</v>
      </c>
      <c r="H91" s="47" t="s">
        <v>25</v>
      </c>
      <c r="I91" s="47" t="s">
        <v>31</v>
      </c>
      <c r="J91" s="88">
        <v>23.46</v>
      </c>
      <c r="K91" s="35"/>
      <c r="L91" s="24">
        <f t="shared" si="2"/>
        <v>0</v>
      </c>
      <c r="M91" s="25" t="str">
        <f t="shared" si="3"/>
        <v>OK</v>
      </c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5"/>
      <c r="AI91" s="75"/>
      <c r="AJ91" s="75"/>
      <c r="AK91" s="75"/>
    </row>
    <row r="92" spans="1:37" ht="39.950000000000003" customHeight="1" x14ac:dyDescent="0.25">
      <c r="A92" s="118"/>
      <c r="B92" s="121"/>
      <c r="C92" s="47">
        <v>89</v>
      </c>
      <c r="D92" s="48" t="s">
        <v>318</v>
      </c>
      <c r="E92" s="78" t="s">
        <v>292</v>
      </c>
      <c r="F92" s="78" t="s">
        <v>494</v>
      </c>
      <c r="G92" s="49" t="s">
        <v>385</v>
      </c>
      <c r="H92" s="47" t="s">
        <v>25</v>
      </c>
      <c r="I92" s="47" t="s">
        <v>27</v>
      </c>
      <c r="J92" s="88">
        <v>0.8</v>
      </c>
      <c r="K92" s="35"/>
      <c r="L92" s="24">
        <f t="shared" si="2"/>
        <v>0</v>
      </c>
      <c r="M92" s="25" t="str">
        <f t="shared" si="3"/>
        <v>OK</v>
      </c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5"/>
      <c r="AI92" s="75"/>
      <c r="AJ92" s="75"/>
      <c r="AK92" s="75"/>
    </row>
    <row r="93" spans="1:37" ht="39.950000000000003" customHeight="1" x14ac:dyDescent="0.25">
      <c r="A93" s="118"/>
      <c r="B93" s="121"/>
      <c r="C93" s="47">
        <v>90</v>
      </c>
      <c r="D93" s="48" t="s">
        <v>318</v>
      </c>
      <c r="E93" s="78" t="s">
        <v>293</v>
      </c>
      <c r="F93" s="78" t="s">
        <v>495</v>
      </c>
      <c r="G93" s="49" t="s">
        <v>386</v>
      </c>
      <c r="H93" s="47" t="s">
        <v>25</v>
      </c>
      <c r="I93" s="47" t="s">
        <v>27</v>
      </c>
      <c r="J93" s="88">
        <v>0.5</v>
      </c>
      <c r="K93" s="35"/>
      <c r="L93" s="24">
        <f t="shared" si="2"/>
        <v>0</v>
      </c>
      <c r="M93" s="25" t="str">
        <f t="shared" si="3"/>
        <v>OK</v>
      </c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5"/>
      <c r="AI93" s="75"/>
      <c r="AJ93" s="75"/>
      <c r="AK93" s="75"/>
    </row>
    <row r="94" spans="1:37" ht="39.950000000000003" customHeight="1" x14ac:dyDescent="0.25">
      <c r="A94" s="118"/>
      <c r="B94" s="121"/>
      <c r="C94" s="47">
        <v>91</v>
      </c>
      <c r="D94" s="48" t="s">
        <v>318</v>
      </c>
      <c r="E94" s="78" t="s">
        <v>306</v>
      </c>
      <c r="F94" s="78" t="s">
        <v>496</v>
      </c>
      <c r="G94" s="49" t="s">
        <v>307</v>
      </c>
      <c r="H94" s="47" t="s">
        <v>25</v>
      </c>
      <c r="I94" s="47" t="s">
        <v>27</v>
      </c>
      <c r="J94" s="88">
        <v>2.4</v>
      </c>
      <c r="K94" s="35"/>
      <c r="L94" s="24">
        <f t="shared" si="2"/>
        <v>0</v>
      </c>
      <c r="M94" s="25" t="str">
        <f t="shared" si="3"/>
        <v>OK</v>
      </c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5"/>
      <c r="AI94" s="75"/>
      <c r="AJ94" s="75"/>
      <c r="AK94" s="75"/>
    </row>
    <row r="95" spans="1:37" ht="39.950000000000003" customHeight="1" x14ac:dyDescent="0.25">
      <c r="A95" s="119"/>
      <c r="B95" s="122"/>
      <c r="C95" s="47">
        <v>92</v>
      </c>
      <c r="D95" s="48" t="s">
        <v>318</v>
      </c>
      <c r="E95" s="47" t="s">
        <v>306</v>
      </c>
      <c r="F95" s="47" t="s">
        <v>496</v>
      </c>
      <c r="G95" s="67" t="s">
        <v>497</v>
      </c>
      <c r="H95" s="66" t="s">
        <v>25</v>
      </c>
      <c r="I95" s="66" t="s">
        <v>27</v>
      </c>
      <c r="J95" s="88">
        <v>2.4</v>
      </c>
      <c r="K95" s="35"/>
      <c r="L95" s="24">
        <f t="shared" si="2"/>
        <v>0</v>
      </c>
      <c r="M95" s="25" t="str">
        <f t="shared" si="3"/>
        <v>OK</v>
      </c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5"/>
      <c r="AI95" s="75"/>
      <c r="AJ95" s="75"/>
      <c r="AK95" s="75"/>
    </row>
    <row r="96" spans="1:37" ht="39.950000000000003" customHeight="1" x14ac:dyDescent="0.25">
      <c r="A96" s="123">
        <v>10</v>
      </c>
      <c r="B96" s="112" t="s">
        <v>498</v>
      </c>
      <c r="C96" s="51">
        <v>93</v>
      </c>
      <c r="D96" s="52" t="s">
        <v>323</v>
      </c>
      <c r="E96" s="51" t="s">
        <v>81</v>
      </c>
      <c r="F96" s="51" t="s">
        <v>580</v>
      </c>
      <c r="G96" s="53" t="s">
        <v>82</v>
      </c>
      <c r="H96" s="51" t="s">
        <v>25</v>
      </c>
      <c r="I96" s="54" t="s">
        <v>27</v>
      </c>
      <c r="J96" s="89">
        <v>15.81</v>
      </c>
      <c r="K96" s="35">
        <v>5</v>
      </c>
      <c r="L96" s="24">
        <f t="shared" si="2"/>
        <v>5</v>
      </c>
      <c r="M96" s="25" t="str">
        <f t="shared" si="3"/>
        <v>OK</v>
      </c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5"/>
      <c r="AI96" s="75"/>
      <c r="AJ96" s="75"/>
      <c r="AK96" s="75"/>
    </row>
    <row r="97" spans="1:37" ht="39.950000000000003" customHeight="1" x14ac:dyDescent="0.25">
      <c r="A97" s="124"/>
      <c r="B97" s="113"/>
      <c r="C97" s="51">
        <v>94</v>
      </c>
      <c r="D97" s="52" t="s">
        <v>318</v>
      </c>
      <c r="E97" s="51" t="s">
        <v>123</v>
      </c>
      <c r="F97" s="51" t="s">
        <v>581</v>
      </c>
      <c r="G97" s="55" t="s">
        <v>335</v>
      </c>
      <c r="H97" s="51" t="s">
        <v>25</v>
      </c>
      <c r="I97" s="54" t="s">
        <v>27</v>
      </c>
      <c r="J97" s="89">
        <v>2.16</v>
      </c>
      <c r="K97" s="35">
        <v>5</v>
      </c>
      <c r="L97" s="24">
        <f t="shared" si="2"/>
        <v>5</v>
      </c>
      <c r="M97" s="25" t="str">
        <f t="shared" si="3"/>
        <v>OK</v>
      </c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5"/>
      <c r="AI97" s="75"/>
      <c r="AJ97" s="75"/>
      <c r="AK97" s="75"/>
    </row>
    <row r="98" spans="1:37" ht="39.950000000000003" customHeight="1" x14ac:dyDescent="0.25">
      <c r="A98" s="124"/>
      <c r="B98" s="113"/>
      <c r="C98" s="51">
        <v>95</v>
      </c>
      <c r="D98" s="52" t="s">
        <v>318</v>
      </c>
      <c r="E98" s="51" t="s">
        <v>65</v>
      </c>
      <c r="F98" s="51" t="s">
        <v>582</v>
      </c>
      <c r="G98" s="53" t="s">
        <v>66</v>
      </c>
      <c r="H98" s="51" t="s">
        <v>25</v>
      </c>
      <c r="I98" s="54" t="s">
        <v>27</v>
      </c>
      <c r="J98" s="89">
        <v>1.45</v>
      </c>
      <c r="K98" s="35">
        <v>30</v>
      </c>
      <c r="L98" s="24">
        <f t="shared" si="2"/>
        <v>30</v>
      </c>
      <c r="M98" s="25" t="str">
        <f t="shared" si="3"/>
        <v>OK</v>
      </c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5"/>
      <c r="AI98" s="75"/>
      <c r="AJ98" s="75"/>
      <c r="AK98" s="75"/>
    </row>
    <row r="99" spans="1:37" ht="39.950000000000003" customHeight="1" x14ac:dyDescent="0.25">
      <c r="A99" s="124"/>
      <c r="B99" s="113"/>
      <c r="C99" s="51">
        <v>96</v>
      </c>
      <c r="D99" s="52" t="s">
        <v>318</v>
      </c>
      <c r="E99" s="51" t="s">
        <v>62</v>
      </c>
      <c r="F99" s="51" t="s">
        <v>412</v>
      </c>
      <c r="G99" s="53" t="s">
        <v>63</v>
      </c>
      <c r="H99" s="51" t="s">
        <v>25</v>
      </c>
      <c r="I99" s="54" t="s">
        <v>27</v>
      </c>
      <c r="J99" s="89">
        <v>1.5</v>
      </c>
      <c r="K99" s="35">
        <v>10</v>
      </c>
      <c r="L99" s="24">
        <f t="shared" si="2"/>
        <v>10</v>
      </c>
      <c r="M99" s="25" t="str">
        <f t="shared" si="3"/>
        <v>OK</v>
      </c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5"/>
      <c r="AI99" s="75"/>
      <c r="AJ99" s="75"/>
      <c r="AK99" s="75"/>
    </row>
    <row r="100" spans="1:37" ht="39.950000000000003" customHeight="1" x14ac:dyDescent="0.25">
      <c r="A100" s="124"/>
      <c r="B100" s="113"/>
      <c r="C100" s="51">
        <v>97</v>
      </c>
      <c r="D100" s="52" t="s">
        <v>318</v>
      </c>
      <c r="E100" s="51" t="s">
        <v>196</v>
      </c>
      <c r="F100" s="51" t="s">
        <v>583</v>
      </c>
      <c r="G100" s="53" t="s">
        <v>348</v>
      </c>
      <c r="H100" s="51" t="s">
        <v>34</v>
      </c>
      <c r="I100" s="54" t="s">
        <v>27</v>
      </c>
      <c r="J100" s="89">
        <v>0.71</v>
      </c>
      <c r="K100" s="35">
        <v>10</v>
      </c>
      <c r="L100" s="24">
        <f t="shared" si="2"/>
        <v>0</v>
      </c>
      <c r="M100" s="25" t="str">
        <f t="shared" si="3"/>
        <v>OK</v>
      </c>
      <c r="N100" s="74"/>
      <c r="O100" s="74"/>
      <c r="P100" s="74">
        <v>10</v>
      </c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5"/>
      <c r="AI100" s="75"/>
      <c r="AJ100" s="75"/>
      <c r="AK100" s="75"/>
    </row>
    <row r="101" spans="1:37" ht="39.950000000000003" customHeight="1" x14ac:dyDescent="0.25">
      <c r="A101" s="124"/>
      <c r="B101" s="113"/>
      <c r="C101" s="51">
        <v>98</v>
      </c>
      <c r="D101" s="52" t="s">
        <v>318</v>
      </c>
      <c r="E101" s="51" t="s">
        <v>186</v>
      </c>
      <c r="F101" s="51" t="s">
        <v>584</v>
      </c>
      <c r="G101" s="55" t="s">
        <v>187</v>
      </c>
      <c r="H101" s="51" t="s">
        <v>34</v>
      </c>
      <c r="I101" s="54" t="s">
        <v>27</v>
      </c>
      <c r="J101" s="89">
        <v>5.9</v>
      </c>
      <c r="K101" s="35">
        <v>300</v>
      </c>
      <c r="L101" s="24">
        <f t="shared" si="2"/>
        <v>200</v>
      </c>
      <c r="M101" s="25" t="str">
        <f t="shared" si="3"/>
        <v>OK</v>
      </c>
      <c r="N101" s="74"/>
      <c r="O101" s="74"/>
      <c r="P101" s="74">
        <v>100</v>
      </c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5"/>
      <c r="AI101" s="75"/>
      <c r="AJ101" s="75"/>
      <c r="AK101" s="75"/>
    </row>
    <row r="102" spans="1:37" ht="39.950000000000003" customHeight="1" x14ac:dyDescent="0.25">
      <c r="A102" s="124"/>
      <c r="B102" s="113"/>
      <c r="C102" s="51">
        <v>99</v>
      </c>
      <c r="D102" s="52" t="s">
        <v>318</v>
      </c>
      <c r="E102" s="51" t="s">
        <v>190</v>
      </c>
      <c r="F102" s="51" t="s">
        <v>584</v>
      </c>
      <c r="G102" s="53" t="s">
        <v>191</v>
      </c>
      <c r="H102" s="51" t="s">
        <v>25</v>
      </c>
      <c r="I102" s="54" t="s">
        <v>27</v>
      </c>
      <c r="J102" s="89">
        <v>3.2</v>
      </c>
      <c r="K102" s="35">
        <v>100</v>
      </c>
      <c r="L102" s="24">
        <f t="shared" si="2"/>
        <v>70</v>
      </c>
      <c r="M102" s="25" t="str">
        <f t="shared" si="3"/>
        <v>OK</v>
      </c>
      <c r="N102" s="74"/>
      <c r="O102" s="74"/>
      <c r="P102" s="74">
        <v>30</v>
      </c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5"/>
      <c r="AI102" s="75"/>
      <c r="AJ102" s="75"/>
      <c r="AK102" s="75"/>
    </row>
    <row r="103" spans="1:37" ht="39.950000000000003" customHeight="1" x14ac:dyDescent="0.25">
      <c r="A103" s="124"/>
      <c r="B103" s="113"/>
      <c r="C103" s="51">
        <v>100</v>
      </c>
      <c r="D103" s="52" t="s">
        <v>318</v>
      </c>
      <c r="E103" s="51" t="s">
        <v>188</v>
      </c>
      <c r="F103" s="51" t="s">
        <v>583</v>
      </c>
      <c r="G103" s="55" t="s">
        <v>189</v>
      </c>
      <c r="H103" s="51" t="s">
        <v>34</v>
      </c>
      <c r="I103" s="54" t="s">
        <v>27</v>
      </c>
      <c r="J103" s="89">
        <v>0.95</v>
      </c>
      <c r="K103" s="40">
        <v>50</v>
      </c>
      <c r="L103" s="24">
        <f t="shared" si="2"/>
        <v>0</v>
      </c>
      <c r="M103" s="25" t="str">
        <f t="shared" si="3"/>
        <v>OK</v>
      </c>
      <c r="N103" s="74"/>
      <c r="O103" s="74"/>
      <c r="P103" s="74">
        <v>50</v>
      </c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5"/>
      <c r="AI103" s="75"/>
      <c r="AJ103" s="75"/>
      <c r="AK103" s="75"/>
    </row>
    <row r="104" spans="1:37" ht="39.950000000000003" customHeight="1" x14ac:dyDescent="0.25">
      <c r="A104" s="124"/>
      <c r="B104" s="113"/>
      <c r="C104" s="51">
        <v>101</v>
      </c>
      <c r="D104" s="52" t="s">
        <v>318</v>
      </c>
      <c r="E104" s="51" t="s">
        <v>201</v>
      </c>
      <c r="F104" s="51" t="s">
        <v>585</v>
      </c>
      <c r="G104" s="53" t="s">
        <v>504</v>
      </c>
      <c r="H104" s="51" t="s">
        <v>34</v>
      </c>
      <c r="I104" s="54" t="s">
        <v>27</v>
      </c>
      <c r="J104" s="89">
        <v>52.65</v>
      </c>
      <c r="K104" s="40"/>
      <c r="L104" s="24">
        <f t="shared" si="2"/>
        <v>0</v>
      </c>
      <c r="M104" s="25" t="str">
        <f t="shared" si="3"/>
        <v>OK</v>
      </c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5"/>
      <c r="AI104" s="75"/>
      <c r="AJ104" s="75"/>
      <c r="AK104" s="75"/>
    </row>
    <row r="105" spans="1:37" ht="39.950000000000003" customHeight="1" x14ac:dyDescent="0.25">
      <c r="A105" s="124"/>
      <c r="B105" s="113"/>
      <c r="C105" s="51">
        <v>102</v>
      </c>
      <c r="D105" s="52" t="s">
        <v>318</v>
      </c>
      <c r="E105" s="51" t="s">
        <v>350</v>
      </c>
      <c r="F105" s="51" t="s">
        <v>583</v>
      </c>
      <c r="G105" s="53" t="s">
        <v>351</v>
      </c>
      <c r="H105" s="51" t="s">
        <v>34</v>
      </c>
      <c r="I105" s="54" t="s">
        <v>27</v>
      </c>
      <c r="J105" s="89">
        <v>0.7</v>
      </c>
      <c r="K105" s="40"/>
      <c r="L105" s="24">
        <f t="shared" si="2"/>
        <v>0</v>
      </c>
      <c r="M105" s="25" t="str">
        <f t="shared" si="3"/>
        <v>OK</v>
      </c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5"/>
      <c r="AI105" s="75"/>
      <c r="AJ105" s="75"/>
      <c r="AK105" s="75"/>
    </row>
    <row r="106" spans="1:37" ht="39.950000000000003" customHeight="1" x14ac:dyDescent="0.25">
      <c r="A106" s="124"/>
      <c r="B106" s="113"/>
      <c r="C106" s="51">
        <v>103</v>
      </c>
      <c r="D106" s="52" t="s">
        <v>318</v>
      </c>
      <c r="E106" s="51" t="s">
        <v>197</v>
      </c>
      <c r="F106" s="51" t="s">
        <v>583</v>
      </c>
      <c r="G106" s="53" t="s">
        <v>349</v>
      </c>
      <c r="H106" s="51" t="s">
        <v>34</v>
      </c>
      <c r="I106" s="54" t="s">
        <v>27</v>
      </c>
      <c r="J106" s="89">
        <v>0.71</v>
      </c>
      <c r="K106" s="40"/>
      <c r="L106" s="24">
        <f t="shared" si="2"/>
        <v>0</v>
      </c>
      <c r="M106" s="25" t="str">
        <f t="shared" si="3"/>
        <v>OK</v>
      </c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5"/>
      <c r="AI106" s="75"/>
      <c r="AJ106" s="75"/>
      <c r="AK106" s="75"/>
    </row>
    <row r="107" spans="1:37" ht="39.950000000000003" customHeight="1" x14ac:dyDescent="0.25">
      <c r="A107" s="124"/>
      <c r="B107" s="113"/>
      <c r="C107" s="51">
        <v>104</v>
      </c>
      <c r="D107" s="52" t="s">
        <v>318</v>
      </c>
      <c r="E107" s="51" t="s">
        <v>505</v>
      </c>
      <c r="F107" s="51" t="s">
        <v>502</v>
      </c>
      <c r="G107" s="53" t="s">
        <v>198</v>
      </c>
      <c r="H107" s="51" t="s">
        <v>34</v>
      </c>
      <c r="I107" s="54" t="s">
        <v>27</v>
      </c>
      <c r="J107" s="89">
        <v>12.85</v>
      </c>
      <c r="K107" s="40">
        <v>30</v>
      </c>
      <c r="L107" s="24">
        <f t="shared" si="2"/>
        <v>0</v>
      </c>
      <c r="M107" s="25" t="str">
        <f t="shared" si="3"/>
        <v>OK</v>
      </c>
      <c r="N107" s="74"/>
      <c r="O107" s="74"/>
      <c r="P107" s="74">
        <v>30</v>
      </c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5"/>
      <c r="AI107" s="75"/>
      <c r="AJ107" s="75"/>
      <c r="AK107" s="75"/>
    </row>
    <row r="108" spans="1:37" ht="39.950000000000003" customHeight="1" x14ac:dyDescent="0.25">
      <c r="A108" s="125"/>
      <c r="B108" s="114"/>
      <c r="C108" s="51">
        <v>105</v>
      </c>
      <c r="D108" s="52" t="s">
        <v>318</v>
      </c>
      <c r="E108" s="51" t="s">
        <v>199</v>
      </c>
      <c r="F108" s="51" t="s">
        <v>584</v>
      </c>
      <c r="G108" s="53" t="s">
        <v>200</v>
      </c>
      <c r="H108" s="51" t="s">
        <v>25</v>
      </c>
      <c r="I108" s="54" t="s">
        <v>27</v>
      </c>
      <c r="J108" s="89">
        <v>7.78</v>
      </c>
      <c r="K108" s="40"/>
      <c r="L108" s="24">
        <f t="shared" si="2"/>
        <v>0</v>
      </c>
      <c r="M108" s="25" t="str">
        <f t="shared" si="3"/>
        <v>OK</v>
      </c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5"/>
      <c r="AI108" s="75"/>
      <c r="AJ108" s="75"/>
      <c r="AK108" s="75"/>
    </row>
    <row r="109" spans="1:37" ht="39.950000000000003" customHeight="1" x14ac:dyDescent="0.25">
      <c r="A109" s="126">
        <v>11</v>
      </c>
      <c r="B109" s="120" t="s">
        <v>410</v>
      </c>
      <c r="C109" s="47">
        <v>106</v>
      </c>
      <c r="D109" s="48" t="s">
        <v>318</v>
      </c>
      <c r="E109" s="47" t="s">
        <v>216</v>
      </c>
      <c r="F109" s="47" t="s">
        <v>507</v>
      </c>
      <c r="G109" s="49" t="s">
        <v>217</v>
      </c>
      <c r="H109" s="47" t="s">
        <v>25</v>
      </c>
      <c r="I109" s="50" t="s">
        <v>27</v>
      </c>
      <c r="J109" s="88">
        <v>46.76</v>
      </c>
      <c r="K109" s="35">
        <v>5</v>
      </c>
      <c r="L109" s="24">
        <f t="shared" si="2"/>
        <v>5</v>
      </c>
      <c r="M109" s="25" t="str">
        <f t="shared" si="3"/>
        <v>OK</v>
      </c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5"/>
      <c r="AI109" s="75"/>
      <c r="AJ109" s="75"/>
      <c r="AK109" s="75"/>
    </row>
    <row r="110" spans="1:37" ht="39.950000000000003" customHeight="1" x14ac:dyDescent="0.25">
      <c r="A110" s="127"/>
      <c r="B110" s="121"/>
      <c r="C110" s="47">
        <v>107</v>
      </c>
      <c r="D110" s="48" t="s">
        <v>318</v>
      </c>
      <c r="E110" s="47" t="s">
        <v>212</v>
      </c>
      <c r="F110" s="47" t="s">
        <v>455</v>
      </c>
      <c r="G110" s="56" t="s">
        <v>358</v>
      </c>
      <c r="H110" s="47" t="s">
        <v>25</v>
      </c>
      <c r="I110" s="50" t="s">
        <v>27</v>
      </c>
      <c r="J110" s="88">
        <v>33.42</v>
      </c>
      <c r="K110" s="35">
        <v>20</v>
      </c>
      <c r="L110" s="24">
        <f t="shared" si="2"/>
        <v>15</v>
      </c>
      <c r="M110" s="25" t="str">
        <f t="shared" si="3"/>
        <v>OK</v>
      </c>
      <c r="N110" s="74">
        <v>5</v>
      </c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5"/>
      <c r="AI110" s="75"/>
      <c r="AJ110" s="75"/>
      <c r="AK110" s="75"/>
    </row>
    <row r="111" spans="1:37" ht="39.950000000000003" customHeight="1" x14ac:dyDescent="0.25">
      <c r="A111" s="128"/>
      <c r="B111" s="122"/>
      <c r="C111" s="47">
        <v>108</v>
      </c>
      <c r="D111" s="48" t="s">
        <v>318</v>
      </c>
      <c r="E111" s="47" t="s">
        <v>215</v>
      </c>
      <c r="F111" s="47" t="s">
        <v>416</v>
      </c>
      <c r="G111" s="56" t="s">
        <v>508</v>
      </c>
      <c r="H111" s="47" t="s">
        <v>25</v>
      </c>
      <c r="I111" s="50" t="s">
        <v>27</v>
      </c>
      <c r="J111" s="88">
        <v>8.2100000000000009</v>
      </c>
      <c r="K111" s="40">
        <v>10</v>
      </c>
      <c r="L111" s="24">
        <f t="shared" si="2"/>
        <v>10</v>
      </c>
      <c r="M111" s="25" t="str">
        <f t="shared" si="3"/>
        <v>OK</v>
      </c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5"/>
      <c r="AI111" s="75"/>
      <c r="AJ111" s="75"/>
      <c r="AK111" s="75"/>
    </row>
    <row r="112" spans="1:37" ht="39.950000000000003" customHeight="1" x14ac:dyDescent="0.25">
      <c r="A112" s="109">
        <v>12</v>
      </c>
      <c r="B112" s="112" t="s">
        <v>410</v>
      </c>
      <c r="C112" s="51">
        <v>109</v>
      </c>
      <c r="D112" s="52" t="s">
        <v>317</v>
      </c>
      <c r="E112" s="51" t="s">
        <v>207</v>
      </c>
      <c r="F112" s="51" t="s">
        <v>478</v>
      </c>
      <c r="G112" s="63" t="s">
        <v>354</v>
      </c>
      <c r="H112" s="51" t="s">
        <v>28</v>
      </c>
      <c r="I112" s="54" t="s">
        <v>27</v>
      </c>
      <c r="J112" s="89">
        <v>1.1000000000000001</v>
      </c>
      <c r="K112" s="40"/>
      <c r="L112" s="24">
        <f t="shared" si="2"/>
        <v>0</v>
      </c>
      <c r="M112" s="25" t="str">
        <f t="shared" si="3"/>
        <v>OK</v>
      </c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5"/>
      <c r="AI112" s="75"/>
      <c r="AJ112" s="75"/>
      <c r="AK112" s="75"/>
    </row>
    <row r="113" spans="1:37" ht="39.950000000000003" customHeight="1" x14ac:dyDescent="0.25">
      <c r="A113" s="110"/>
      <c r="B113" s="113"/>
      <c r="C113" s="51">
        <v>110</v>
      </c>
      <c r="D113" s="52" t="s">
        <v>317</v>
      </c>
      <c r="E113" s="51" t="s">
        <v>209</v>
      </c>
      <c r="F113" s="51" t="s">
        <v>509</v>
      </c>
      <c r="G113" s="63" t="s">
        <v>356</v>
      </c>
      <c r="H113" s="51" t="s">
        <v>28</v>
      </c>
      <c r="I113" s="54" t="s">
        <v>27</v>
      </c>
      <c r="J113" s="89">
        <v>2</v>
      </c>
      <c r="K113" s="35">
        <v>5</v>
      </c>
      <c r="L113" s="24">
        <f t="shared" si="2"/>
        <v>0</v>
      </c>
      <c r="M113" s="25" t="str">
        <f t="shared" si="3"/>
        <v>OK</v>
      </c>
      <c r="N113" s="74"/>
      <c r="O113" s="74"/>
      <c r="P113" s="74"/>
      <c r="Q113" s="74"/>
      <c r="R113" s="74"/>
      <c r="S113" s="74">
        <v>5</v>
      </c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5"/>
      <c r="AI113" s="75"/>
      <c r="AJ113" s="75"/>
      <c r="AK113" s="75"/>
    </row>
    <row r="114" spans="1:37" ht="39.950000000000003" customHeight="1" x14ac:dyDescent="0.25">
      <c r="A114" s="110"/>
      <c r="B114" s="113"/>
      <c r="C114" s="51">
        <v>111</v>
      </c>
      <c r="D114" s="52" t="s">
        <v>317</v>
      </c>
      <c r="E114" s="51" t="s">
        <v>208</v>
      </c>
      <c r="F114" s="51" t="s">
        <v>509</v>
      </c>
      <c r="G114" s="63" t="s">
        <v>355</v>
      </c>
      <c r="H114" s="51" t="s">
        <v>28</v>
      </c>
      <c r="I114" s="54" t="s">
        <v>27</v>
      </c>
      <c r="J114" s="89">
        <v>2.5</v>
      </c>
      <c r="K114" s="35">
        <v>5</v>
      </c>
      <c r="L114" s="24">
        <f t="shared" si="2"/>
        <v>0</v>
      </c>
      <c r="M114" s="25" t="str">
        <f t="shared" si="3"/>
        <v>OK</v>
      </c>
      <c r="N114" s="74"/>
      <c r="O114" s="74"/>
      <c r="P114" s="74"/>
      <c r="Q114" s="74"/>
      <c r="R114" s="74"/>
      <c r="S114" s="74">
        <v>5</v>
      </c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5"/>
      <c r="AI114" s="75"/>
      <c r="AJ114" s="75"/>
      <c r="AK114" s="75"/>
    </row>
    <row r="115" spans="1:37" ht="39.950000000000003" customHeight="1" x14ac:dyDescent="0.25">
      <c r="A115" s="110"/>
      <c r="B115" s="113"/>
      <c r="C115" s="51">
        <v>112</v>
      </c>
      <c r="D115" s="52" t="s">
        <v>318</v>
      </c>
      <c r="E115" s="51" t="s">
        <v>202</v>
      </c>
      <c r="F115" s="51" t="s">
        <v>445</v>
      </c>
      <c r="G115" s="55" t="s">
        <v>352</v>
      </c>
      <c r="H115" s="51" t="s">
        <v>30</v>
      </c>
      <c r="I115" s="54" t="s">
        <v>27</v>
      </c>
      <c r="J115" s="89">
        <v>0.5</v>
      </c>
      <c r="K115" s="35">
        <v>24</v>
      </c>
      <c r="L115" s="24">
        <f t="shared" si="2"/>
        <v>24</v>
      </c>
      <c r="M115" s="25" t="str">
        <f t="shared" si="3"/>
        <v>OK</v>
      </c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5"/>
      <c r="AI115" s="75"/>
      <c r="AJ115" s="75"/>
      <c r="AK115" s="75"/>
    </row>
    <row r="116" spans="1:37" ht="39.950000000000003" customHeight="1" x14ac:dyDescent="0.25">
      <c r="A116" s="110"/>
      <c r="B116" s="113"/>
      <c r="C116" s="51">
        <v>113</v>
      </c>
      <c r="D116" s="52" t="s">
        <v>318</v>
      </c>
      <c r="E116" s="51" t="s">
        <v>203</v>
      </c>
      <c r="F116" s="51" t="s">
        <v>445</v>
      </c>
      <c r="G116" s="55" t="s">
        <v>353</v>
      </c>
      <c r="H116" s="51" t="s">
        <v>30</v>
      </c>
      <c r="I116" s="54" t="s">
        <v>27</v>
      </c>
      <c r="J116" s="89">
        <v>0.5</v>
      </c>
      <c r="K116" s="35">
        <v>24</v>
      </c>
      <c r="L116" s="24">
        <f t="shared" si="2"/>
        <v>12</v>
      </c>
      <c r="M116" s="25" t="str">
        <f t="shared" si="3"/>
        <v>OK</v>
      </c>
      <c r="N116" s="74"/>
      <c r="O116" s="74"/>
      <c r="P116" s="74"/>
      <c r="Q116" s="74"/>
      <c r="R116" s="74"/>
      <c r="S116" s="74">
        <v>12</v>
      </c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5"/>
      <c r="AI116" s="75"/>
      <c r="AJ116" s="75"/>
      <c r="AK116" s="75"/>
    </row>
    <row r="117" spans="1:37" ht="39.950000000000003" customHeight="1" x14ac:dyDescent="0.25">
      <c r="A117" s="110"/>
      <c r="B117" s="113"/>
      <c r="C117" s="51">
        <v>114</v>
      </c>
      <c r="D117" s="52" t="s">
        <v>318</v>
      </c>
      <c r="E117" s="51" t="s">
        <v>222</v>
      </c>
      <c r="F117" s="51" t="s">
        <v>510</v>
      </c>
      <c r="G117" s="55" t="s">
        <v>363</v>
      </c>
      <c r="H117" s="51" t="s">
        <v>28</v>
      </c>
      <c r="I117" s="54" t="s">
        <v>27</v>
      </c>
      <c r="J117" s="89">
        <v>10</v>
      </c>
      <c r="K117" s="35"/>
      <c r="L117" s="24">
        <f t="shared" si="2"/>
        <v>0</v>
      </c>
      <c r="M117" s="25" t="str">
        <f t="shared" si="3"/>
        <v>OK</v>
      </c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5"/>
      <c r="AI117" s="75"/>
      <c r="AJ117" s="75"/>
      <c r="AK117" s="75"/>
    </row>
    <row r="118" spans="1:37" ht="39.950000000000003" customHeight="1" x14ac:dyDescent="0.25">
      <c r="A118" s="110"/>
      <c r="B118" s="113"/>
      <c r="C118" s="51">
        <v>115</v>
      </c>
      <c r="D118" s="52" t="s">
        <v>318</v>
      </c>
      <c r="E118" s="51" t="s">
        <v>221</v>
      </c>
      <c r="F118" s="51" t="s">
        <v>510</v>
      </c>
      <c r="G118" s="55" t="s">
        <v>362</v>
      </c>
      <c r="H118" s="51" t="s">
        <v>37</v>
      </c>
      <c r="I118" s="54" t="s">
        <v>27</v>
      </c>
      <c r="J118" s="89">
        <v>7.2</v>
      </c>
      <c r="K118" s="35">
        <v>10</v>
      </c>
      <c r="L118" s="24">
        <f t="shared" si="2"/>
        <v>10</v>
      </c>
      <c r="M118" s="25" t="str">
        <f t="shared" si="3"/>
        <v>OK</v>
      </c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5"/>
      <c r="AI118" s="75"/>
      <c r="AJ118" s="75"/>
      <c r="AK118" s="75"/>
    </row>
    <row r="119" spans="1:37" ht="39.950000000000003" customHeight="1" x14ac:dyDescent="0.25">
      <c r="A119" s="110"/>
      <c r="B119" s="113"/>
      <c r="C119" s="51">
        <v>116</v>
      </c>
      <c r="D119" s="52" t="s">
        <v>318</v>
      </c>
      <c r="E119" s="51" t="s">
        <v>219</v>
      </c>
      <c r="F119" s="51" t="s">
        <v>412</v>
      </c>
      <c r="G119" s="53" t="s">
        <v>360</v>
      </c>
      <c r="H119" s="51" t="s">
        <v>28</v>
      </c>
      <c r="I119" s="54" t="s">
        <v>27</v>
      </c>
      <c r="J119" s="89">
        <v>10.27</v>
      </c>
      <c r="K119" s="40">
        <v>25</v>
      </c>
      <c r="L119" s="24">
        <f t="shared" si="2"/>
        <v>25</v>
      </c>
      <c r="M119" s="25" t="str">
        <f t="shared" si="3"/>
        <v>OK</v>
      </c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5"/>
      <c r="AI119" s="75"/>
      <c r="AJ119" s="75"/>
      <c r="AK119" s="75"/>
    </row>
    <row r="120" spans="1:37" ht="39.950000000000003" customHeight="1" x14ac:dyDescent="0.25">
      <c r="A120" s="110"/>
      <c r="B120" s="113"/>
      <c r="C120" s="51">
        <v>117</v>
      </c>
      <c r="D120" s="52" t="s">
        <v>318</v>
      </c>
      <c r="E120" s="51" t="s">
        <v>218</v>
      </c>
      <c r="F120" s="51" t="s">
        <v>416</v>
      </c>
      <c r="G120" s="55" t="s">
        <v>359</v>
      </c>
      <c r="H120" s="51" t="s">
        <v>28</v>
      </c>
      <c r="I120" s="54" t="s">
        <v>27</v>
      </c>
      <c r="J120" s="89">
        <v>0.7</v>
      </c>
      <c r="K120" s="35">
        <v>25</v>
      </c>
      <c r="L120" s="24">
        <f t="shared" si="2"/>
        <v>25</v>
      </c>
      <c r="M120" s="25" t="str">
        <f t="shared" si="3"/>
        <v>OK</v>
      </c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5"/>
      <c r="AI120" s="75"/>
      <c r="AJ120" s="75"/>
      <c r="AK120" s="75"/>
    </row>
    <row r="121" spans="1:37" ht="39.950000000000003" customHeight="1" x14ac:dyDescent="0.25">
      <c r="A121" s="110"/>
      <c r="B121" s="113"/>
      <c r="C121" s="51">
        <v>118</v>
      </c>
      <c r="D121" s="52" t="s">
        <v>318</v>
      </c>
      <c r="E121" s="51" t="s">
        <v>220</v>
      </c>
      <c r="F121" s="51" t="s">
        <v>412</v>
      </c>
      <c r="G121" s="53" t="s">
        <v>361</v>
      </c>
      <c r="H121" s="51" t="s">
        <v>28</v>
      </c>
      <c r="I121" s="54" t="s">
        <v>27</v>
      </c>
      <c r="J121" s="89">
        <v>6</v>
      </c>
      <c r="K121" s="35">
        <v>10</v>
      </c>
      <c r="L121" s="24">
        <f t="shared" si="2"/>
        <v>10</v>
      </c>
      <c r="M121" s="25" t="str">
        <f t="shared" si="3"/>
        <v>OK</v>
      </c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5"/>
      <c r="AI121" s="75"/>
      <c r="AJ121" s="75"/>
      <c r="AK121" s="75"/>
    </row>
    <row r="122" spans="1:37" ht="39.950000000000003" customHeight="1" x14ac:dyDescent="0.25">
      <c r="A122" s="110"/>
      <c r="B122" s="113"/>
      <c r="C122" s="51">
        <v>119</v>
      </c>
      <c r="D122" s="52" t="s">
        <v>382</v>
      </c>
      <c r="E122" s="51" t="s">
        <v>301</v>
      </c>
      <c r="F122" s="51" t="s">
        <v>511</v>
      </c>
      <c r="G122" s="79" t="s">
        <v>302</v>
      </c>
      <c r="H122" s="51" t="s">
        <v>25</v>
      </c>
      <c r="I122" s="51" t="s">
        <v>27</v>
      </c>
      <c r="J122" s="89">
        <v>179.7</v>
      </c>
      <c r="K122" s="35"/>
      <c r="L122" s="24">
        <f t="shared" si="2"/>
        <v>0</v>
      </c>
      <c r="M122" s="25" t="str">
        <f t="shared" si="3"/>
        <v>OK</v>
      </c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5"/>
      <c r="AI122" s="75"/>
      <c r="AJ122" s="75"/>
      <c r="AK122" s="75"/>
    </row>
    <row r="123" spans="1:37" ht="39.950000000000003" customHeight="1" x14ac:dyDescent="0.25">
      <c r="A123" s="110"/>
      <c r="B123" s="113"/>
      <c r="C123" s="51">
        <v>120</v>
      </c>
      <c r="D123" s="52" t="s">
        <v>317</v>
      </c>
      <c r="E123" s="51" t="s">
        <v>299</v>
      </c>
      <c r="F123" s="51" t="s">
        <v>416</v>
      </c>
      <c r="G123" s="79" t="s">
        <v>300</v>
      </c>
      <c r="H123" s="51" t="s">
        <v>25</v>
      </c>
      <c r="I123" s="54" t="s">
        <v>27</v>
      </c>
      <c r="J123" s="89">
        <v>0.7</v>
      </c>
      <c r="K123" s="35"/>
      <c r="L123" s="24">
        <f t="shared" si="2"/>
        <v>0</v>
      </c>
      <c r="M123" s="25" t="str">
        <f t="shared" si="3"/>
        <v>OK</v>
      </c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5"/>
      <c r="AI123" s="75"/>
      <c r="AJ123" s="75"/>
      <c r="AK123" s="75"/>
    </row>
    <row r="124" spans="1:37" ht="39.950000000000003" customHeight="1" x14ac:dyDescent="0.25">
      <c r="A124" s="110"/>
      <c r="B124" s="113"/>
      <c r="C124" s="51">
        <v>121</v>
      </c>
      <c r="D124" s="52" t="s">
        <v>318</v>
      </c>
      <c r="E124" s="51" t="s">
        <v>277</v>
      </c>
      <c r="F124" s="51" t="s">
        <v>512</v>
      </c>
      <c r="G124" s="53" t="s">
        <v>278</v>
      </c>
      <c r="H124" s="51" t="s">
        <v>37</v>
      </c>
      <c r="I124" s="80" t="s">
        <v>27</v>
      </c>
      <c r="J124" s="89">
        <v>7</v>
      </c>
      <c r="K124" s="35"/>
      <c r="L124" s="24">
        <f t="shared" si="2"/>
        <v>0</v>
      </c>
      <c r="M124" s="25" t="str">
        <f t="shared" si="3"/>
        <v>OK</v>
      </c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5"/>
      <c r="AI124" s="75"/>
      <c r="AJ124" s="75"/>
      <c r="AK124" s="75"/>
    </row>
    <row r="125" spans="1:37" ht="39.950000000000003" customHeight="1" x14ac:dyDescent="0.25">
      <c r="A125" s="110"/>
      <c r="B125" s="113"/>
      <c r="C125" s="51">
        <v>122</v>
      </c>
      <c r="D125" s="52" t="s">
        <v>317</v>
      </c>
      <c r="E125" s="51" t="s">
        <v>211</v>
      </c>
      <c r="F125" s="51" t="s">
        <v>513</v>
      </c>
      <c r="G125" s="53" t="s">
        <v>514</v>
      </c>
      <c r="H125" s="51" t="s">
        <v>28</v>
      </c>
      <c r="I125" s="54" t="s">
        <v>27</v>
      </c>
      <c r="J125" s="89">
        <v>3.75</v>
      </c>
      <c r="K125" s="35"/>
      <c r="L125" s="24">
        <f t="shared" si="2"/>
        <v>0</v>
      </c>
      <c r="M125" s="25" t="str">
        <f t="shared" si="3"/>
        <v>OK</v>
      </c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5"/>
      <c r="AI125" s="75"/>
      <c r="AJ125" s="75"/>
      <c r="AK125" s="75"/>
    </row>
    <row r="126" spans="1:37" ht="39.950000000000003" customHeight="1" x14ac:dyDescent="0.25">
      <c r="A126" s="110"/>
      <c r="B126" s="113"/>
      <c r="C126" s="51">
        <v>123</v>
      </c>
      <c r="D126" s="52" t="s">
        <v>317</v>
      </c>
      <c r="E126" s="51" t="s">
        <v>210</v>
      </c>
      <c r="F126" s="51" t="s">
        <v>515</v>
      </c>
      <c r="G126" s="53" t="s">
        <v>357</v>
      </c>
      <c r="H126" s="51" t="s">
        <v>28</v>
      </c>
      <c r="I126" s="54" t="s">
        <v>27</v>
      </c>
      <c r="J126" s="89">
        <v>39.15</v>
      </c>
      <c r="K126" s="40"/>
      <c r="L126" s="24">
        <f t="shared" si="2"/>
        <v>0</v>
      </c>
      <c r="M126" s="25" t="str">
        <f t="shared" si="3"/>
        <v>OK</v>
      </c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5"/>
      <c r="AI126" s="75"/>
      <c r="AJ126" s="75"/>
      <c r="AK126" s="75"/>
    </row>
    <row r="127" spans="1:37" ht="39.950000000000003" customHeight="1" x14ac:dyDescent="0.25">
      <c r="A127" s="110"/>
      <c r="B127" s="113"/>
      <c r="C127" s="51">
        <v>124</v>
      </c>
      <c r="D127" s="52" t="s">
        <v>318</v>
      </c>
      <c r="E127" s="51" t="s">
        <v>206</v>
      </c>
      <c r="F127" s="51" t="s">
        <v>515</v>
      </c>
      <c r="G127" s="63" t="s">
        <v>516</v>
      </c>
      <c r="H127" s="51" t="s">
        <v>25</v>
      </c>
      <c r="I127" s="54" t="s">
        <v>27</v>
      </c>
      <c r="J127" s="89">
        <v>0.6</v>
      </c>
      <c r="K127" s="35">
        <v>500</v>
      </c>
      <c r="L127" s="24">
        <f t="shared" si="2"/>
        <v>400</v>
      </c>
      <c r="M127" s="25" t="str">
        <f t="shared" si="3"/>
        <v>OK</v>
      </c>
      <c r="N127" s="74">
        <v>100</v>
      </c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5"/>
      <c r="AI127" s="75"/>
      <c r="AJ127" s="75"/>
      <c r="AK127" s="75"/>
    </row>
    <row r="128" spans="1:37" ht="39.950000000000003" customHeight="1" x14ac:dyDescent="0.25">
      <c r="A128" s="110"/>
      <c r="B128" s="113"/>
      <c r="C128" s="51">
        <v>125</v>
      </c>
      <c r="D128" s="52" t="s">
        <v>318</v>
      </c>
      <c r="E128" s="51" t="s">
        <v>204</v>
      </c>
      <c r="F128" s="51" t="s">
        <v>455</v>
      </c>
      <c r="G128" s="63" t="s">
        <v>397</v>
      </c>
      <c r="H128" s="51" t="s">
        <v>25</v>
      </c>
      <c r="I128" s="54" t="s">
        <v>27</v>
      </c>
      <c r="J128" s="89">
        <v>5.2</v>
      </c>
      <c r="K128" s="35">
        <v>12</v>
      </c>
      <c r="L128" s="24">
        <f t="shared" si="2"/>
        <v>12</v>
      </c>
      <c r="M128" s="25" t="str">
        <f t="shared" si="3"/>
        <v>OK</v>
      </c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5"/>
      <c r="AI128" s="75"/>
      <c r="AJ128" s="75"/>
      <c r="AK128" s="75"/>
    </row>
    <row r="129" spans="1:37" ht="39.950000000000003" customHeight="1" x14ac:dyDescent="0.25">
      <c r="A129" s="111"/>
      <c r="B129" s="114"/>
      <c r="C129" s="51">
        <v>126</v>
      </c>
      <c r="D129" s="52" t="s">
        <v>318</v>
      </c>
      <c r="E129" s="51" t="s">
        <v>205</v>
      </c>
      <c r="F129" s="51" t="s">
        <v>455</v>
      </c>
      <c r="G129" s="63" t="s">
        <v>398</v>
      </c>
      <c r="H129" s="51" t="s">
        <v>25</v>
      </c>
      <c r="I129" s="54" t="s">
        <v>27</v>
      </c>
      <c r="J129" s="89">
        <v>5.3</v>
      </c>
      <c r="K129" s="35">
        <v>12</v>
      </c>
      <c r="L129" s="24">
        <f t="shared" si="2"/>
        <v>12</v>
      </c>
      <c r="M129" s="25" t="str">
        <f t="shared" si="3"/>
        <v>OK</v>
      </c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5"/>
      <c r="AI129" s="75"/>
      <c r="AJ129" s="75"/>
      <c r="AK129" s="75"/>
    </row>
    <row r="130" spans="1:37" ht="39.950000000000003" customHeight="1" x14ac:dyDescent="0.25">
      <c r="A130" s="81">
        <v>13</v>
      </c>
      <c r="B130" s="82" t="s">
        <v>517</v>
      </c>
      <c r="C130" s="47">
        <v>127</v>
      </c>
      <c r="D130" s="48" t="s">
        <v>316</v>
      </c>
      <c r="E130" s="47" t="s">
        <v>225</v>
      </c>
      <c r="F130" s="47" t="s">
        <v>518</v>
      </c>
      <c r="G130" s="49" t="s">
        <v>366</v>
      </c>
      <c r="H130" s="47" t="s">
        <v>36</v>
      </c>
      <c r="I130" s="50" t="s">
        <v>27</v>
      </c>
      <c r="J130" s="88">
        <v>15.2</v>
      </c>
      <c r="K130" s="35">
        <v>200</v>
      </c>
      <c r="L130" s="24">
        <f t="shared" si="2"/>
        <v>200</v>
      </c>
      <c r="M130" s="25" t="str">
        <f t="shared" si="3"/>
        <v>OK</v>
      </c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5"/>
      <c r="AI130" s="75"/>
      <c r="AJ130" s="75"/>
      <c r="AK130" s="75"/>
    </row>
    <row r="131" spans="1:37" ht="39.950000000000003" customHeight="1" x14ac:dyDescent="0.25">
      <c r="A131" s="83">
        <v>14</v>
      </c>
      <c r="B131" s="84" t="s">
        <v>519</v>
      </c>
      <c r="C131" s="51">
        <v>128</v>
      </c>
      <c r="D131" s="52" t="s">
        <v>367</v>
      </c>
      <c r="E131" s="51" t="s">
        <v>226</v>
      </c>
      <c r="F131" s="51" t="s">
        <v>520</v>
      </c>
      <c r="G131" s="53" t="s">
        <v>368</v>
      </c>
      <c r="H131" s="51" t="s">
        <v>36</v>
      </c>
      <c r="I131" s="54" t="s">
        <v>27</v>
      </c>
      <c r="J131" s="89">
        <v>12.01</v>
      </c>
      <c r="K131" s="35">
        <v>1000</v>
      </c>
      <c r="L131" s="24">
        <f t="shared" si="2"/>
        <v>760</v>
      </c>
      <c r="M131" s="25" t="str">
        <f t="shared" si="3"/>
        <v>OK</v>
      </c>
      <c r="N131" s="74"/>
      <c r="O131" s="74"/>
      <c r="P131" s="74"/>
      <c r="Q131" s="74"/>
      <c r="R131" s="74">
        <v>120</v>
      </c>
      <c r="S131" s="74"/>
      <c r="T131" s="74"/>
      <c r="U131" s="74">
        <v>120</v>
      </c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5"/>
      <c r="AI131" s="75"/>
      <c r="AJ131" s="75"/>
      <c r="AK131" s="75"/>
    </row>
    <row r="132" spans="1:37" ht="39.950000000000003" customHeight="1" x14ac:dyDescent="0.25">
      <c r="A132" s="81">
        <v>15</v>
      </c>
      <c r="B132" s="82" t="s">
        <v>521</v>
      </c>
      <c r="C132" s="47">
        <v>129</v>
      </c>
      <c r="D132" s="48" t="s">
        <v>316</v>
      </c>
      <c r="E132" s="47" t="s">
        <v>227</v>
      </c>
      <c r="F132" s="47" t="s">
        <v>411</v>
      </c>
      <c r="G132" s="64" t="s">
        <v>369</v>
      </c>
      <c r="H132" s="47" t="s">
        <v>37</v>
      </c>
      <c r="I132" s="50" t="s">
        <v>27</v>
      </c>
      <c r="J132" s="88">
        <v>22.12</v>
      </c>
      <c r="K132" s="35">
        <v>8</v>
      </c>
      <c r="L132" s="24">
        <f t="shared" si="2"/>
        <v>8</v>
      </c>
      <c r="M132" s="25" t="str">
        <f t="shared" si="3"/>
        <v>OK</v>
      </c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5"/>
      <c r="AI132" s="75"/>
      <c r="AJ132" s="75"/>
      <c r="AK132" s="75"/>
    </row>
    <row r="133" spans="1:37" ht="39.950000000000003" customHeight="1" x14ac:dyDescent="0.25">
      <c r="A133" s="109">
        <v>16</v>
      </c>
      <c r="B133" s="112" t="s">
        <v>410</v>
      </c>
      <c r="C133" s="51">
        <v>130</v>
      </c>
      <c r="D133" s="52" t="s">
        <v>316</v>
      </c>
      <c r="E133" s="51" t="s">
        <v>176</v>
      </c>
      <c r="F133" s="51" t="s">
        <v>520</v>
      </c>
      <c r="G133" s="53" t="s">
        <v>177</v>
      </c>
      <c r="H133" s="51" t="s">
        <v>37</v>
      </c>
      <c r="I133" s="54" t="s">
        <v>27</v>
      </c>
      <c r="J133" s="89">
        <v>9.0500000000000007</v>
      </c>
      <c r="K133" s="35">
        <v>5</v>
      </c>
      <c r="L133" s="24">
        <f t="shared" ref="L133:L196" si="4">K133-(SUM(N133:AG133))</f>
        <v>5</v>
      </c>
      <c r="M133" s="25" t="str">
        <f t="shared" ref="M133:M196" si="5">IF(L133&lt;0,"ATENÇÃO","OK")</f>
        <v>OK</v>
      </c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5"/>
      <c r="AI133" s="75"/>
      <c r="AJ133" s="75"/>
      <c r="AK133" s="75"/>
    </row>
    <row r="134" spans="1:37" ht="39.950000000000003" customHeight="1" x14ac:dyDescent="0.25">
      <c r="A134" s="110"/>
      <c r="B134" s="113"/>
      <c r="C134" s="51">
        <v>131</v>
      </c>
      <c r="D134" s="52" t="s">
        <v>316</v>
      </c>
      <c r="E134" s="51" t="s">
        <v>178</v>
      </c>
      <c r="F134" s="51" t="s">
        <v>520</v>
      </c>
      <c r="G134" s="53" t="s">
        <v>179</v>
      </c>
      <c r="H134" s="51" t="s">
        <v>37</v>
      </c>
      <c r="I134" s="54" t="s">
        <v>27</v>
      </c>
      <c r="J134" s="89">
        <v>9.0500000000000007</v>
      </c>
      <c r="K134" s="35">
        <v>5</v>
      </c>
      <c r="L134" s="24">
        <f t="shared" si="4"/>
        <v>5</v>
      </c>
      <c r="M134" s="25" t="str">
        <f t="shared" si="5"/>
        <v>OK</v>
      </c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5"/>
      <c r="AI134" s="75"/>
      <c r="AJ134" s="75"/>
      <c r="AK134" s="75"/>
    </row>
    <row r="135" spans="1:37" ht="39.950000000000003" customHeight="1" x14ac:dyDescent="0.25">
      <c r="A135" s="110"/>
      <c r="B135" s="113"/>
      <c r="C135" s="51">
        <v>132</v>
      </c>
      <c r="D135" s="52" t="s">
        <v>316</v>
      </c>
      <c r="E135" s="51" t="s">
        <v>180</v>
      </c>
      <c r="F135" s="51" t="s">
        <v>520</v>
      </c>
      <c r="G135" s="53" t="s">
        <v>181</v>
      </c>
      <c r="H135" s="51" t="s">
        <v>37</v>
      </c>
      <c r="I135" s="54" t="s">
        <v>27</v>
      </c>
      <c r="J135" s="89">
        <v>9.0500000000000007</v>
      </c>
      <c r="K135" s="35">
        <v>5</v>
      </c>
      <c r="L135" s="24">
        <f t="shared" si="4"/>
        <v>5</v>
      </c>
      <c r="M135" s="25" t="str">
        <f t="shared" si="5"/>
        <v>OK</v>
      </c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5"/>
      <c r="AI135" s="75"/>
      <c r="AJ135" s="75"/>
      <c r="AK135" s="75"/>
    </row>
    <row r="136" spans="1:37" ht="39.950000000000003" customHeight="1" x14ac:dyDescent="0.25">
      <c r="A136" s="110"/>
      <c r="B136" s="113"/>
      <c r="C136" s="51">
        <v>133</v>
      </c>
      <c r="D136" s="52" t="s">
        <v>316</v>
      </c>
      <c r="E136" s="51" t="s">
        <v>182</v>
      </c>
      <c r="F136" s="51" t="s">
        <v>520</v>
      </c>
      <c r="G136" s="53" t="s">
        <v>183</v>
      </c>
      <c r="H136" s="51" t="s">
        <v>37</v>
      </c>
      <c r="I136" s="54" t="s">
        <v>27</v>
      </c>
      <c r="J136" s="89">
        <v>9.0500000000000007</v>
      </c>
      <c r="K136" s="35">
        <v>5</v>
      </c>
      <c r="L136" s="24">
        <f t="shared" si="4"/>
        <v>5</v>
      </c>
      <c r="M136" s="25" t="str">
        <f t="shared" si="5"/>
        <v>OK</v>
      </c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5"/>
      <c r="AI136" s="75"/>
      <c r="AJ136" s="75"/>
      <c r="AK136" s="75"/>
    </row>
    <row r="137" spans="1:37" ht="39.950000000000003" customHeight="1" x14ac:dyDescent="0.25">
      <c r="A137" s="110"/>
      <c r="B137" s="113"/>
      <c r="C137" s="51">
        <v>134</v>
      </c>
      <c r="D137" s="52" t="s">
        <v>316</v>
      </c>
      <c r="E137" s="51" t="s">
        <v>184</v>
      </c>
      <c r="F137" s="51" t="s">
        <v>458</v>
      </c>
      <c r="G137" s="53" t="s">
        <v>185</v>
      </c>
      <c r="H137" s="51" t="s">
        <v>34</v>
      </c>
      <c r="I137" s="54" t="s">
        <v>27</v>
      </c>
      <c r="J137" s="89">
        <v>20.39</v>
      </c>
      <c r="K137" s="35">
        <v>10</v>
      </c>
      <c r="L137" s="24">
        <f t="shared" si="4"/>
        <v>5</v>
      </c>
      <c r="M137" s="25" t="str">
        <f t="shared" si="5"/>
        <v>OK</v>
      </c>
      <c r="N137" s="74"/>
      <c r="O137" s="74"/>
      <c r="P137" s="74"/>
      <c r="Q137" s="74"/>
      <c r="R137" s="74"/>
      <c r="S137" s="74">
        <v>5</v>
      </c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5"/>
      <c r="AI137" s="75"/>
      <c r="AJ137" s="75"/>
      <c r="AK137" s="75"/>
    </row>
    <row r="138" spans="1:37" ht="39.950000000000003" customHeight="1" x14ac:dyDescent="0.25">
      <c r="A138" s="110"/>
      <c r="B138" s="113"/>
      <c r="C138" s="51">
        <v>135</v>
      </c>
      <c r="D138" s="52" t="s">
        <v>375</v>
      </c>
      <c r="E138" s="51" t="s">
        <v>228</v>
      </c>
      <c r="F138" s="51" t="s">
        <v>522</v>
      </c>
      <c r="G138" s="53" t="s">
        <v>229</v>
      </c>
      <c r="H138" s="51" t="s">
        <v>230</v>
      </c>
      <c r="I138" s="54" t="s">
        <v>138</v>
      </c>
      <c r="J138" s="89">
        <v>93.05</v>
      </c>
      <c r="K138" s="35">
        <v>10</v>
      </c>
      <c r="L138" s="24">
        <f t="shared" si="4"/>
        <v>3</v>
      </c>
      <c r="M138" s="25" t="str">
        <f t="shared" si="5"/>
        <v>OK</v>
      </c>
      <c r="N138" s="74"/>
      <c r="O138" s="74"/>
      <c r="P138" s="74"/>
      <c r="Q138" s="74">
        <v>5</v>
      </c>
      <c r="R138" s="74"/>
      <c r="S138" s="74">
        <v>2</v>
      </c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5"/>
      <c r="AI138" s="75"/>
      <c r="AJ138" s="75"/>
      <c r="AK138" s="75"/>
    </row>
    <row r="139" spans="1:37" ht="39.950000000000003" customHeight="1" x14ac:dyDescent="0.25">
      <c r="A139" s="110"/>
      <c r="B139" s="113"/>
      <c r="C139" s="51">
        <v>136</v>
      </c>
      <c r="D139" s="52" t="s">
        <v>316</v>
      </c>
      <c r="E139" s="51" t="s">
        <v>523</v>
      </c>
      <c r="F139" s="51" t="s">
        <v>522</v>
      </c>
      <c r="G139" s="53" t="s">
        <v>524</v>
      </c>
      <c r="H139" s="51" t="s">
        <v>230</v>
      </c>
      <c r="I139" s="80" t="s">
        <v>27</v>
      </c>
      <c r="J139" s="89">
        <v>51.33</v>
      </c>
      <c r="K139" s="35"/>
      <c r="L139" s="24">
        <f t="shared" si="4"/>
        <v>0</v>
      </c>
      <c r="M139" s="25" t="str">
        <f t="shared" si="5"/>
        <v>OK</v>
      </c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5"/>
      <c r="AI139" s="75"/>
      <c r="AJ139" s="75"/>
      <c r="AK139" s="75"/>
    </row>
    <row r="140" spans="1:37" ht="39.950000000000003" customHeight="1" x14ac:dyDescent="0.25">
      <c r="A140" s="110"/>
      <c r="B140" s="113"/>
      <c r="C140" s="51">
        <v>137</v>
      </c>
      <c r="D140" s="52" t="s">
        <v>316</v>
      </c>
      <c r="E140" s="51" t="s">
        <v>173</v>
      </c>
      <c r="F140" s="51" t="s">
        <v>525</v>
      </c>
      <c r="G140" s="53" t="s">
        <v>346</v>
      </c>
      <c r="H140" s="51" t="s">
        <v>34</v>
      </c>
      <c r="I140" s="54" t="s">
        <v>27</v>
      </c>
      <c r="J140" s="89">
        <v>32.07</v>
      </c>
      <c r="K140" s="35">
        <v>10</v>
      </c>
      <c r="L140" s="24">
        <f t="shared" si="4"/>
        <v>10</v>
      </c>
      <c r="M140" s="25" t="str">
        <f t="shared" si="5"/>
        <v>OK</v>
      </c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5"/>
      <c r="AI140" s="75"/>
      <c r="AJ140" s="75"/>
      <c r="AK140" s="75"/>
    </row>
    <row r="141" spans="1:37" ht="39.950000000000003" customHeight="1" x14ac:dyDescent="0.25">
      <c r="A141" s="110"/>
      <c r="B141" s="113"/>
      <c r="C141" s="51">
        <v>138</v>
      </c>
      <c r="D141" s="52" t="s">
        <v>316</v>
      </c>
      <c r="E141" s="51" t="s">
        <v>174</v>
      </c>
      <c r="F141" s="51" t="s">
        <v>525</v>
      </c>
      <c r="G141" s="53" t="s">
        <v>347</v>
      </c>
      <c r="H141" s="51" t="s">
        <v>34</v>
      </c>
      <c r="I141" s="54" t="s">
        <v>27</v>
      </c>
      <c r="J141" s="89">
        <v>45.74</v>
      </c>
      <c r="K141" s="35">
        <v>10</v>
      </c>
      <c r="L141" s="24">
        <f t="shared" si="4"/>
        <v>10</v>
      </c>
      <c r="M141" s="25" t="str">
        <f t="shared" si="5"/>
        <v>OK</v>
      </c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5"/>
      <c r="AI141" s="75"/>
      <c r="AJ141" s="75"/>
      <c r="AK141" s="75"/>
    </row>
    <row r="142" spans="1:37" ht="39.950000000000003" customHeight="1" x14ac:dyDescent="0.25">
      <c r="A142" s="110"/>
      <c r="B142" s="113"/>
      <c r="C142" s="51">
        <v>139</v>
      </c>
      <c r="D142" s="52" t="s">
        <v>316</v>
      </c>
      <c r="E142" s="51" t="s">
        <v>175</v>
      </c>
      <c r="F142" s="51" t="s">
        <v>424</v>
      </c>
      <c r="G142" s="53" t="s">
        <v>526</v>
      </c>
      <c r="H142" s="51" t="s">
        <v>25</v>
      </c>
      <c r="I142" s="54" t="s">
        <v>27</v>
      </c>
      <c r="J142" s="89">
        <v>5.64</v>
      </c>
      <c r="K142" s="35"/>
      <c r="L142" s="24">
        <f t="shared" si="4"/>
        <v>0</v>
      </c>
      <c r="M142" s="25" t="str">
        <f t="shared" si="5"/>
        <v>OK</v>
      </c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5"/>
      <c r="AI142" s="75"/>
      <c r="AJ142" s="75"/>
      <c r="AK142" s="75"/>
    </row>
    <row r="143" spans="1:37" ht="39.950000000000003" customHeight="1" x14ac:dyDescent="0.25">
      <c r="A143" s="110"/>
      <c r="B143" s="113"/>
      <c r="C143" s="51">
        <v>140</v>
      </c>
      <c r="D143" s="52" t="s">
        <v>316</v>
      </c>
      <c r="E143" s="51" t="s">
        <v>370</v>
      </c>
      <c r="F143" s="51" t="s">
        <v>527</v>
      </c>
      <c r="G143" s="53" t="s">
        <v>371</v>
      </c>
      <c r="H143" s="51" t="s">
        <v>36</v>
      </c>
      <c r="I143" s="54" t="s">
        <v>27</v>
      </c>
      <c r="J143" s="89">
        <v>37</v>
      </c>
      <c r="K143" s="35">
        <v>18</v>
      </c>
      <c r="L143" s="24">
        <f t="shared" si="4"/>
        <v>12</v>
      </c>
      <c r="M143" s="25" t="str">
        <f t="shared" si="5"/>
        <v>OK</v>
      </c>
      <c r="N143" s="74">
        <v>6</v>
      </c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5"/>
      <c r="AI143" s="75"/>
      <c r="AJ143" s="75"/>
      <c r="AK143" s="75"/>
    </row>
    <row r="144" spans="1:37" ht="39.950000000000003" customHeight="1" x14ac:dyDescent="0.25">
      <c r="A144" s="111"/>
      <c r="B144" s="114"/>
      <c r="C144" s="51">
        <v>141</v>
      </c>
      <c r="D144" s="52" t="s">
        <v>316</v>
      </c>
      <c r="E144" s="51" t="s">
        <v>372</v>
      </c>
      <c r="F144" s="51" t="s">
        <v>528</v>
      </c>
      <c r="G144" s="53" t="s">
        <v>373</v>
      </c>
      <c r="H144" s="51" t="s">
        <v>374</v>
      </c>
      <c r="I144" s="54" t="s">
        <v>27</v>
      </c>
      <c r="J144" s="89">
        <v>53.27</v>
      </c>
      <c r="K144" s="35">
        <v>8</v>
      </c>
      <c r="L144" s="24">
        <f t="shared" si="4"/>
        <v>6</v>
      </c>
      <c r="M144" s="25" t="str">
        <f t="shared" si="5"/>
        <v>OK</v>
      </c>
      <c r="N144" s="74">
        <v>2</v>
      </c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5"/>
      <c r="AI144" s="75"/>
      <c r="AJ144" s="75"/>
      <c r="AK144" s="75"/>
    </row>
    <row r="145" spans="1:37" ht="39.950000000000003" customHeight="1" x14ac:dyDescent="0.25">
      <c r="A145" s="126">
        <v>17</v>
      </c>
      <c r="B145" s="126" t="s">
        <v>529</v>
      </c>
      <c r="C145" s="47">
        <v>142</v>
      </c>
      <c r="D145" s="48" t="s">
        <v>318</v>
      </c>
      <c r="E145" s="47" t="s">
        <v>223</v>
      </c>
      <c r="F145" s="47" t="s">
        <v>530</v>
      </c>
      <c r="G145" s="49" t="s">
        <v>364</v>
      </c>
      <c r="H145" s="47" t="s">
        <v>28</v>
      </c>
      <c r="I145" s="50" t="s">
        <v>27</v>
      </c>
      <c r="J145" s="88">
        <v>14.58</v>
      </c>
      <c r="K145" s="35"/>
      <c r="L145" s="24">
        <f t="shared" si="4"/>
        <v>0</v>
      </c>
      <c r="M145" s="25" t="str">
        <f t="shared" si="5"/>
        <v>OK</v>
      </c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5"/>
      <c r="AI145" s="75"/>
      <c r="AJ145" s="75"/>
      <c r="AK145" s="75"/>
    </row>
    <row r="146" spans="1:37" ht="39.950000000000003" customHeight="1" x14ac:dyDescent="0.25">
      <c r="A146" s="127"/>
      <c r="B146" s="127"/>
      <c r="C146" s="47">
        <v>143</v>
      </c>
      <c r="D146" s="48" t="s">
        <v>318</v>
      </c>
      <c r="E146" s="47" t="s">
        <v>224</v>
      </c>
      <c r="F146" s="47" t="s">
        <v>530</v>
      </c>
      <c r="G146" s="49" t="s">
        <v>365</v>
      </c>
      <c r="H146" s="47" t="s">
        <v>28</v>
      </c>
      <c r="I146" s="50" t="s">
        <v>27</v>
      </c>
      <c r="J146" s="88">
        <v>19.54</v>
      </c>
      <c r="K146" s="35"/>
      <c r="L146" s="24">
        <f t="shared" si="4"/>
        <v>0</v>
      </c>
      <c r="M146" s="25" t="str">
        <f t="shared" si="5"/>
        <v>OK</v>
      </c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5"/>
      <c r="AI146" s="75"/>
      <c r="AJ146" s="75"/>
      <c r="AK146" s="75"/>
    </row>
    <row r="147" spans="1:37" ht="39.950000000000003" customHeight="1" x14ac:dyDescent="0.25">
      <c r="A147" s="127"/>
      <c r="B147" s="127"/>
      <c r="C147" s="47">
        <v>144</v>
      </c>
      <c r="D147" s="48" t="s">
        <v>318</v>
      </c>
      <c r="E147" s="47" t="s">
        <v>249</v>
      </c>
      <c r="F147" s="47" t="s">
        <v>510</v>
      </c>
      <c r="G147" s="49" t="s">
        <v>250</v>
      </c>
      <c r="H147" s="47" t="s">
        <v>25</v>
      </c>
      <c r="I147" s="50" t="s">
        <v>27</v>
      </c>
      <c r="J147" s="88">
        <v>43.06</v>
      </c>
      <c r="K147" s="35"/>
      <c r="L147" s="24">
        <f t="shared" si="4"/>
        <v>0</v>
      </c>
      <c r="M147" s="25" t="str">
        <f t="shared" si="5"/>
        <v>OK</v>
      </c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5"/>
      <c r="AI147" s="75"/>
      <c r="AJ147" s="75"/>
      <c r="AK147" s="75"/>
    </row>
    <row r="148" spans="1:37" ht="39.950000000000003" customHeight="1" x14ac:dyDescent="0.25">
      <c r="A148" s="127"/>
      <c r="B148" s="127"/>
      <c r="C148" s="47">
        <v>145</v>
      </c>
      <c r="D148" s="48" t="s">
        <v>318</v>
      </c>
      <c r="E148" s="47" t="s">
        <v>251</v>
      </c>
      <c r="F148" s="47" t="s">
        <v>457</v>
      </c>
      <c r="G148" s="62" t="s">
        <v>531</v>
      </c>
      <c r="H148" s="47" t="s">
        <v>25</v>
      </c>
      <c r="I148" s="50" t="s">
        <v>27</v>
      </c>
      <c r="J148" s="88">
        <v>7.36</v>
      </c>
      <c r="K148" s="35"/>
      <c r="L148" s="24">
        <f t="shared" si="4"/>
        <v>0</v>
      </c>
      <c r="M148" s="25" t="str">
        <f t="shared" si="5"/>
        <v>OK</v>
      </c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5"/>
      <c r="AI148" s="75"/>
      <c r="AJ148" s="75"/>
      <c r="AK148" s="75"/>
    </row>
    <row r="149" spans="1:37" ht="39.950000000000003" customHeight="1" x14ac:dyDescent="0.25">
      <c r="A149" s="127"/>
      <c r="B149" s="127"/>
      <c r="C149" s="47">
        <v>146</v>
      </c>
      <c r="D149" s="48" t="s">
        <v>318</v>
      </c>
      <c r="E149" s="47" t="s">
        <v>252</v>
      </c>
      <c r="F149" s="47" t="s">
        <v>532</v>
      </c>
      <c r="G149" s="62" t="s">
        <v>253</v>
      </c>
      <c r="H149" s="47" t="s">
        <v>25</v>
      </c>
      <c r="I149" s="50" t="s">
        <v>27</v>
      </c>
      <c r="J149" s="88">
        <v>1</v>
      </c>
      <c r="K149" s="35"/>
      <c r="L149" s="24">
        <f t="shared" si="4"/>
        <v>0</v>
      </c>
      <c r="M149" s="25" t="str">
        <f t="shared" si="5"/>
        <v>OK</v>
      </c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5"/>
      <c r="AI149" s="75"/>
      <c r="AJ149" s="75"/>
      <c r="AK149" s="75"/>
    </row>
    <row r="150" spans="1:37" ht="39.950000000000003" customHeight="1" x14ac:dyDescent="0.25">
      <c r="A150" s="127"/>
      <c r="B150" s="127"/>
      <c r="C150" s="47">
        <v>147</v>
      </c>
      <c r="D150" s="48" t="s">
        <v>316</v>
      </c>
      <c r="E150" s="47" t="s">
        <v>239</v>
      </c>
      <c r="F150" s="47" t="s">
        <v>435</v>
      </c>
      <c r="G150" s="49" t="s">
        <v>240</v>
      </c>
      <c r="H150" s="47" t="s">
        <v>25</v>
      </c>
      <c r="I150" s="50" t="s">
        <v>27</v>
      </c>
      <c r="J150" s="88">
        <v>0.75</v>
      </c>
      <c r="K150" s="35">
        <v>100</v>
      </c>
      <c r="L150" s="24">
        <f t="shared" si="4"/>
        <v>0</v>
      </c>
      <c r="M150" s="25" t="str">
        <f t="shared" si="5"/>
        <v>OK</v>
      </c>
      <c r="N150" s="74">
        <v>100</v>
      </c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5"/>
      <c r="AI150" s="75"/>
      <c r="AJ150" s="75"/>
      <c r="AK150" s="75"/>
    </row>
    <row r="151" spans="1:37" ht="39.950000000000003" customHeight="1" x14ac:dyDescent="0.25">
      <c r="A151" s="127"/>
      <c r="B151" s="127"/>
      <c r="C151" s="47">
        <v>148</v>
      </c>
      <c r="D151" s="48" t="s">
        <v>316</v>
      </c>
      <c r="E151" s="47" t="s">
        <v>241</v>
      </c>
      <c r="F151" s="47" t="s">
        <v>533</v>
      </c>
      <c r="G151" s="57" t="s">
        <v>242</v>
      </c>
      <c r="H151" s="47" t="s">
        <v>25</v>
      </c>
      <c r="I151" s="50" t="s">
        <v>27</v>
      </c>
      <c r="J151" s="88">
        <v>2.16</v>
      </c>
      <c r="K151" s="35"/>
      <c r="L151" s="24">
        <f t="shared" si="4"/>
        <v>0</v>
      </c>
      <c r="M151" s="25" t="str">
        <f t="shared" si="5"/>
        <v>OK</v>
      </c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5"/>
      <c r="AI151" s="75"/>
      <c r="AJ151" s="75"/>
      <c r="AK151" s="75"/>
    </row>
    <row r="152" spans="1:37" ht="39.950000000000003" customHeight="1" x14ac:dyDescent="0.25">
      <c r="A152" s="127"/>
      <c r="B152" s="127"/>
      <c r="C152" s="47">
        <v>149</v>
      </c>
      <c r="D152" s="48" t="s">
        <v>316</v>
      </c>
      <c r="E152" s="47" t="s">
        <v>254</v>
      </c>
      <c r="F152" s="47" t="s">
        <v>435</v>
      </c>
      <c r="G152" s="49" t="s">
        <v>255</v>
      </c>
      <c r="H152" s="47" t="s">
        <v>25</v>
      </c>
      <c r="I152" s="50" t="s">
        <v>27</v>
      </c>
      <c r="J152" s="88">
        <v>2</v>
      </c>
      <c r="K152" s="35"/>
      <c r="L152" s="24">
        <f t="shared" si="4"/>
        <v>0</v>
      </c>
      <c r="M152" s="25" t="str">
        <f t="shared" si="5"/>
        <v>OK</v>
      </c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5"/>
      <c r="AI152" s="75"/>
      <c r="AJ152" s="75"/>
      <c r="AK152" s="75"/>
    </row>
    <row r="153" spans="1:37" ht="39.950000000000003" customHeight="1" x14ac:dyDescent="0.25">
      <c r="A153" s="127"/>
      <c r="B153" s="127"/>
      <c r="C153" s="47">
        <v>150</v>
      </c>
      <c r="D153" s="48" t="s">
        <v>316</v>
      </c>
      <c r="E153" s="47" t="s">
        <v>256</v>
      </c>
      <c r="F153" s="47" t="s">
        <v>435</v>
      </c>
      <c r="G153" s="49" t="s">
        <v>257</v>
      </c>
      <c r="H153" s="47" t="s">
        <v>25</v>
      </c>
      <c r="I153" s="50" t="s">
        <v>27</v>
      </c>
      <c r="J153" s="88">
        <v>2.19</v>
      </c>
      <c r="K153" s="35"/>
      <c r="L153" s="24">
        <f t="shared" si="4"/>
        <v>0</v>
      </c>
      <c r="M153" s="25" t="str">
        <f t="shared" si="5"/>
        <v>OK</v>
      </c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5"/>
      <c r="AI153" s="75"/>
      <c r="AJ153" s="75"/>
      <c r="AK153" s="75"/>
    </row>
    <row r="154" spans="1:37" ht="39.950000000000003" customHeight="1" x14ac:dyDescent="0.25">
      <c r="A154" s="127"/>
      <c r="B154" s="127"/>
      <c r="C154" s="47">
        <v>151</v>
      </c>
      <c r="D154" s="48" t="s">
        <v>316</v>
      </c>
      <c r="E154" s="47" t="s">
        <v>245</v>
      </c>
      <c r="F154" s="47" t="s">
        <v>534</v>
      </c>
      <c r="G154" s="62" t="s">
        <v>246</v>
      </c>
      <c r="H154" s="47" t="s">
        <v>25</v>
      </c>
      <c r="I154" s="50" t="s">
        <v>27</v>
      </c>
      <c r="J154" s="88">
        <v>8.9499999999999993</v>
      </c>
      <c r="K154" s="35">
        <v>10</v>
      </c>
      <c r="L154" s="24">
        <f t="shared" si="4"/>
        <v>10</v>
      </c>
      <c r="M154" s="25" t="str">
        <f t="shared" si="5"/>
        <v>OK</v>
      </c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  <c r="AG154" s="74"/>
      <c r="AH154" s="75"/>
      <c r="AI154" s="75"/>
      <c r="AJ154" s="75"/>
      <c r="AK154" s="75"/>
    </row>
    <row r="155" spans="1:37" ht="39.950000000000003" customHeight="1" x14ac:dyDescent="0.25">
      <c r="A155" s="127"/>
      <c r="B155" s="127"/>
      <c r="C155" s="47">
        <v>152</v>
      </c>
      <c r="D155" s="48" t="s">
        <v>316</v>
      </c>
      <c r="E155" s="47" t="s">
        <v>247</v>
      </c>
      <c r="F155" s="47" t="s">
        <v>534</v>
      </c>
      <c r="G155" s="62" t="s">
        <v>248</v>
      </c>
      <c r="H155" s="47" t="s">
        <v>25</v>
      </c>
      <c r="I155" s="50" t="s">
        <v>27</v>
      </c>
      <c r="J155" s="88">
        <v>9.67</v>
      </c>
      <c r="K155" s="35">
        <v>10</v>
      </c>
      <c r="L155" s="24">
        <f t="shared" si="4"/>
        <v>10</v>
      </c>
      <c r="M155" s="25" t="str">
        <f t="shared" si="5"/>
        <v>OK</v>
      </c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  <c r="AF155" s="74"/>
      <c r="AG155" s="74"/>
      <c r="AH155" s="75"/>
      <c r="AI155" s="75"/>
      <c r="AJ155" s="75"/>
      <c r="AK155" s="75"/>
    </row>
    <row r="156" spans="1:37" ht="39.950000000000003" customHeight="1" x14ac:dyDescent="0.25">
      <c r="A156" s="127"/>
      <c r="B156" s="127"/>
      <c r="C156" s="47">
        <v>153</v>
      </c>
      <c r="D156" s="48" t="s">
        <v>316</v>
      </c>
      <c r="E156" s="47" t="s">
        <v>258</v>
      </c>
      <c r="F156" s="47" t="s">
        <v>435</v>
      </c>
      <c r="G156" s="49" t="s">
        <v>259</v>
      </c>
      <c r="H156" s="47" t="s">
        <v>25</v>
      </c>
      <c r="I156" s="50" t="s">
        <v>27</v>
      </c>
      <c r="J156" s="88">
        <v>27.02</v>
      </c>
      <c r="K156" s="35"/>
      <c r="L156" s="24">
        <f t="shared" si="4"/>
        <v>0</v>
      </c>
      <c r="M156" s="25" t="str">
        <f t="shared" si="5"/>
        <v>OK</v>
      </c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74"/>
      <c r="AH156" s="75"/>
      <c r="AI156" s="75"/>
      <c r="AJ156" s="75"/>
      <c r="AK156" s="75"/>
    </row>
    <row r="157" spans="1:37" ht="39.950000000000003" customHeight="1" x14ac:dyDescent="0.25">
      <c r="A157" s="127"/>
      <c r="B157" s="127"/>
      <c r="C157" s="47">
        <v>154</v>
      </c>
      <c r="D157" s="48" t="s">
        <v>316</v>
      </c>
      <c r="E157" s="47" t="s">
        <v>243</v>
      </c>
      <c r="F157" s="47" t="s">
        <v>510</v>
      </c>
      <c r="G157" s="56" t="s">
        <v>244</v>
      </c>
      <c r="H157" s="47" t="s">
        <v>25</v>
      </c>
      <c r="I157" s="50" t="s">
        <v>27</v>
      </c>
      <c r="J157" s="88">
        <v>2.2400000000000002</v>
      </c>
      <c r="K157" s="41"/>
      <c r="L157" s="24">
        <f t="shared" si="4"/>
        <v>0</v>
      </c>
      <c r="M157" s="25" t="str">
        <f t="shared" si="5"/>
        <v>OK</v>
      </c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5"/>
      <c r="AI157" s="75"/>
      <c r="AJ157" s="75"/>
      <c r="AK157" s="75"/>
    </row>
    <row r="158" spans="1:37" ht="39.950000000000003" customHeight="1" x14ac:dyDescent="0.25">
      <c r="A158" s="128"/>
      <c r="B158" s="128"/>
      <c r="C158" s="47">
        <v>155</v>
      </c>
      <c r="D158" s="48" t="s">
        <v>316</v>
      </c>
      <c r="E158" s="47" t="s">
        <v>535</v>
      </c>
      <c r="F158" s="47" t="s">
        <v>536</v>
      </c>
      <c r="G158" s="49" t="s">
        <v>537</v>
      </c>
      <c r="H158" s="47" t="s">
        <v>490</v>
      </c>
      <c r="I158" s="65" t="s">
        <v>27</v>
      </c>
      <c r="J158" s="92">
        <v>41.8</v>
      </c>
      <c r="K158" s="40"/>
      <c r="L158" s="24">
        <f t="shared" si="4"/>
        <v>0</v>
      </c>
      <c r="M158" s="25" t="str">
        <f t="shared" si="5"/>
        <v>OK</v>
      </c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4"/>
      <c r="AH158" s="75"/>
      <c r="AI158" s="75"/>
      <c r="AJ158" s="75"/>
      <c r="AK158" s="75"/>
    </row>
    <row r="159" spans="1:37" ht="39.950000000000003" customHeight="1" x14ac:dyDescent="0.25">
      <c r="A159" s="109">
        <v>18</v>
      </c>
      <c r="B159" s="109" t="s">
        <v>529</v>
      </c>
      <c r="C159" s="51">
        <v>156</v>
      </c>
      <c r="D159" s="52" t="s">
        <v>318</v>
      </c>
      <c r="E159" s="51" t="s">
        <v>54</v>
      </c>
      <c r="F159" s="51" t="s">
        <v>538</v>
      </c>
      <c r="G159" s="53" t="s">
        <v>319</v>
      </c>
      <c r="H159" s="51" t="s">
        <v>28</v>
      </c>
      <c r="I159" s="54" t="s">
        <v>27</v>
      </c>
      <c r="J159" s="89">
        <v>3.1</v>
      </c>
      <c r="K159" s="35"/>
      <c r="L159" s="24">
        <f t="shared" si="4"/>
        <v>0</v>
      </c>
      <c r="M159" s="25" t="str">
        <f t="shared" si="5"/>
        <v>OK</v>
      </c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5"/>
      <c r="AI159" s="75"/>
      <c r="AJ159" s="75"/>
      <c r="AK159" s="75"/>
    </row>
    <row r="160" spans="1:37" ht="39.950000000000003" customHeight="1" x14ac:dyDescent="0.25">
      <c r="A160" s="110"/>
      <c r="B160" s="110"/>
      <c r="C160" s="51">
        <v>157</v>
      </c>
      <c r="D160" s="52" t="s">
        <v>318</v>
      </c>
      <c r="E160" s="51" t="s">
        <v>213</v>
      </c>
      <c r="F160" s="51" t="s">
        <v>416</v>
      </c>
      <c r="G160" s="63" t="s">
        <v>214</v>
      </c>
      <c r="H160" s="51" t="s">
        <v>25</v>
      </c>
      <c r="I160" s="54" t="s">
        <v>27</v>
      </c>
      <c r="J160" s="89">
        <v>22.63</v>
      </c>
      <c r="K160" s="35">
        <v>10</v>
      </c>
      <c r="L160" s="24">
        <f t="shared" si="4"/>
        <v>8</v>
      </c>
      <c r="M160" s="25" t="str">
        <f t="shared" si="5"/>
        <v>OK</v>
      </c>
      <c r="N160" s="74"/>
      <c r="O160" s="74"/>
      <c r="P160" s="74"/>
      <c r="Q160" s="74"/>
      <c r="R160" s="74"/>
      <c r="S160" s="74">
        <v>2</v>
      </c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5"/>
      <c r="AI160" s="75"/>
      <c r="AJ160" s="75"/>
      <c r="AK160" s="75"/>
    </row>
    <row r="161" spans="1:37" ht="39.950000000000003" customHeight="1" x14ac:dyDescent="0.25">
      <c r="A161" s="110"/>
      <c r="B161" s="110"/>
      <c r="C161" s="51">
        <v>158</v>
      </c>
      <c r="D161" s="52" t="s">
        <v>318</v>
      </c>
      <c r="E161" s="51" t="s">
        <v>539</v>
      </c>
      <c r="F161" s="51" t="s">
        <v>416</v>
      </c>
      <c r="G161" s="63" t="s">
        <v>540</v>
      </c>
      <c r="H161" s="51" t="s">
        <v>490</v>
      </c>
      <c r="I161" s="54" t="s">
        <v>27</v>
      </c>
      <c r="J161" s="89">
        <v>37.479999999999997</v>
      </c>
      <c r="K161" s="35"/>
      <c r="L161" s="24">
        <f t="shared" si="4"/>
        <v>0</v>
      </c>
      <c r="M161" s="25" t="str">
        <f t="shared" si="5"/>
        <v>OK</v>
      </c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5"/>
      <c r="AI161" s="75"/>
      <c r="AJ161" s="75"/>
      <c r="AK161" s="75"/>
    </row>
    <row r="162" spans="1:37" ht="39.950000000000003" customHeight="1" x14ac:dyDescent="0.25">
      <c r="A162" s="110"/>
      <c r="B162" s="110"/>
      <c r="C162" s="51">
        <v>159</v>
      </c>
      <c r="D162" s="52" t="s">
        <v>318</v>
      </c>
      <c r="E162" s="51" t="s">
        <v>89</v>
      </c>
      <c r="F162" s="51" t="s">
        <v>412</v>
      </c>
      <c r="G162" s="53" t="s">
        <v>541</v>
      </c>
      <c r="H162" s="51" t="s">
        <v>25</v>
      </c>
      <c r="I162" s="54" t="s">
        <v>27</v>
      </c>
      <c r="J162" s="89">
        <v>2.4300000000000002</v>
      </c>
      <c r="K162" s="35">
        <v>12</v>
      </c>
      <c r="L162" s="24">
        <f t="shared" si="4"/>
        <v>0</v>
      </c>
      <c r="M162" s="25" t="str">
        <f t="shared" si="5"/>
        <v>OK</v>
      </c>
      <c r="N162" s="74"/>
      <c r="O162" s="74"/>
      <c r="P162" s="74"/>
      <c r="Q162" s="74"/>
      <c r="R162" s="74"/>
      <c r="S162" s="74">
        <v>12</v>
      </c>
      <c r="T162" s="74"/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  <c r="AH162" s="75"/>
      <c r="AI162" s="75"/>
      <c r="AJ162" s="75"/>
      <c r="AK162" s="75"/>
    </row>
    <row r="163" spans="1:37" ht="39.950000000000003" customHeight="1" x14ac:dyDescent="0.25">
      <c r="A163" s="110"/>
      <c r="B163" s="110"/>
      <c r="C163" s="51">
        <v>160</v>
      </c>
      <c r="D163" s="52" t="s">
        <v>318</v>
      </c>
      <c r="E163" s="51" t="s">
        <v>90</v>
      </c>
      <c r="F163" s="51" t="s">
        <v>412</v>
      </c>
      <c r="G163" s="53" t="s">
        <v>542</v>
      </c>
      <c r="H163" s="51" t="s">
        <v>25</v>
      </c>
      <c r="I163" s="54" t="s">
        <v>27</v>
      </c>
      <c r="J163" s="89">
        <v>2.4300000000000002</v>
      </c>
      <c r="K163" s="35">
        <v>12</v>
      </c>
      <c r="L163" s="24">
        <f t="shared" si="4"/>
        <v>12</v>
      </c>
      <c r="M163" s="25" t="str">
        <f t="shared" si="5"/>
        <v>OK</v>
      </c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5"/>
      <c r="AI163" s="75"/>
      <c r="AJ163" s="75"/>
      <c r="AK163" s="75"/>
    </row>
    <row r="164" spans="1:37" ht="39.950000000000003" customHeight="1" x14ac:dyDescent="0.25">
      <c r="A164" s="110"/>
      <c r="B164" s="110"/>
      <c r="C164" s="51">
        <v>161</v>
      </c>
      <c r="D164" s="52" t="s">
        <v>318</v>
      </c>
      <c r="E164" s="51" t="s">
        <v>91</v>
      </c>
      <c r="F164" s="51" t="s">
        <v>412</v>
      </c>
      <c r="G164" s="53" t="s">
        <v>543</v>
      </c>
      <c r="H164" s="51" t="s">
        <v>25</v>
      </c>
      <c r="I164" s="54" t="s">
        <v>27</v>
      </c>
      <c r="J164" s="89">
        <v>2.4300000000000002</v>
      </c>
      <c r="K164" s="35">
        <v>12</v>
      </c>
      <c r="L164" s="24">
        <f t="shared" si="4"/>
        <v>12</v>
      </c>
      <c r="M164" s="25" t="str">
        <f t="shared" si="5"/>
        <v>OK</v>
      </c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5"/>
      <c r="AI164" s="75"/>
      <c r="AJ164" s="75"/>
      <c r="AK164" s="75"/>
    </row>
    <row r="165" spans="1:37" ht="39.950000000000003" customHeight="1" x14ac:dyDescent="0.25">
      <c r="A165" s="110"/>
      <c r="B165" s="110"/>
      <c r="C165" s="51">
        <v>162</v>
      </c>
      <c r="D165" s="52" t="s">
        <v>318</v>
      </c>
      <c r="E165" s="51" t="s">
        <v>92</v>
      </c>
      <c r="F165" s="51" t="s">
        <v>412</v>
      </c>
      <c r="G165" s="53" t="s">
        <v>544</v>
      </c>
      <c r="H165" s="51" t="s">
        <v>25</v>
      </c>
      <c r="I165" s="54" t="s">
        <v>27</v>
      </c>
      <c r="J165" s="89">
        <v>2.4300000000000002</v>
      </c>
      <c r="K165" s="35">
        <v>12</v>
      </c>
      <c r="L165" s="24">
        <f t="shared" si="4"/>
        <v>12</v>
      </c>
      <c r="M165" s="25" t="str">
        <f t="shared" si="5"/>
        <v>OK</v>
      </c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5"/>
      <c r="AI165" s="75"/>
      <c r="AJ165" s="75"/>
      <c r="AK165" s="75"/>
    </row>
    <row r="166" spans="1:37" ht="39.950000000000003" customHeight="1" x14ac:dyDescent="0.25">
      <c r="A166" s="110"/>
      <c r="B166" s="110"/>
      <c r="C166" s="51">
        <v>163</v>
      </c>
      <c r="D166" s="52" t="s">
        <v>318</v>
      </c>
      <c r="E166" s="51" t="s">
        <v>55</v>
      </c>
      <c r="F166" s="51" t="s">
        <v>545</v>
      </c>
      <c r="G166" s="53" t="s">
        <v>56</v>
      </c>
      <c r="H166" s="51" t="s">
        <v>25</v>
      </c>
      <c r="I166" s="54" t="s">
        <v>27</v>
      </c>
      <c r="J166" s="89">
        <v>6.17</v>
      </c>
      <c r="K166" s="35">
        <v>10</v>
      </c>
      <c r="L166" s="24">
        <f t="shared" si="4"/>
        <v>10</v>
      </c>
      <c r="M166" s="25" t="str">
        <f t="shared" si="5"/>
        <v>OK</v>
      </c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  <c r="AF166" s="74"/>
      <c r="AG166" s="74"/>
      <c r="AH166" s="75"/>
      <c r="AI166" s="75"/>
      <c r="AJ166" s="75"/>
      <c r="AK166" s="75"/>
    </row>
    <row r="167" spans="1:37" ht="39.950000000000003" customHeight="1" x14ac:dyDescent="0.25">
      <c r="A167" s="110"/>
      <c r="B167" s="110"/>
      <c r="C167" s="51">
        <v>164</v>
      </c>
      <c r="D167" s="52" t="s">
        <v>318</v>
      </c>
      <c r="E167" s="51" t="s">
        <v>57</v>
      </c>
      <c r="F167" s="51" t="s">
        <v>418</v>
      </c>
      <c r="G167" s="53" t="s">
        <v>58</v>
      </c>
      <c r="H167" s="51" t="s">
        <v>25</v>
      </c>
      <c r="I167" s="54" t="s">
        <v>27</v>
      </c>
      <c r="J167" s="89">
        <v>7.65</v>
      </c>
      <c r="K167" s="35">
        <v>10</v>
      </c>
      <c r="L167" s="24">
        <f t="shared" si="4"/>
        <v>10</v>
      </c>
      <c r="M167" s="25" t="str">
        <f t="shared" si="5"/>
        <v>OK</v>
      </c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5"/>
      <c r="AI167" s="75"/>
      <c r="AJ167" s="75"/>
      <c r="AK167" s="75"/>
    </row>
    <row r="168" spans="1:37" ht="39.950000000000003" customHeight="1" x14ac:dyDescent="0.25">
      <c r="A168" s="110"/>
      <c r="B168" s="110"/>
      <c r="C168" s="51">
        <v>165</v>
      </c>
      <c r="D168" s="52" t="s">
        <v>318</v>
      </c>
      <c r="E168" s="51" t="s">
        <v>267</v>
      </c>
      <c r="F168" s="51" t="s">
        <v>545</v>
      </c>
      <c r="G168" s="53" t="s">
        <v>377</v>
      </c>
      <c r="H168" s="51" t="s">
        <v>25</v>
      </c>
      <c r="I168" s="54" t="s">
        <v>27</v>
      </c>
      <c r="J168" s="89">
        <v>0.68</v>
      </c>
      <c r="K168" s="35">
        <v>4</v>
      </c>
      <c r="L168" s="24">
        <f t="shared" si="4"/>
        <v>4</v>
      </c>
      <c r="M168" s="25" t="str">
        <f t="shared" si="5"/>
        <v>OK</v>
      </c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  <c r="AC168" s="74"/>
      <c r="AD168" s="74"/>
      <c r="AE168" s="74"/>
      <c r="AF168" s="74"/>
      <c r="AG168" s="74"/>
      <c r="AH168" s="75"/>
      <c r="AI168" s="75"/>
      <c r="AJ168" s="75"/>
      <c r="AK168" s="75"/>
    </row>
    <row r="169" spans="1:37" ht="39.950000000000003" customHeight="1" x14ac:dyDescent="0.25">
      <c r="A169" s="110"/>
      <c r="B169" s="110"/>
      <c r="C169" s="51">
        <v>166</v>
      </c>
      <c r="D169" s="52" t="s">
        <v>318</v>
      </c>
      <c r="E169" s="51" t="s">
        <v>266</v>
      </c>
      <c r="F169" s="51" t="s">
        <v>545</v>
      </c>
      <c r="G169" s="53" t="s">
        <v>376</v>
      </c>
      <c r="H169" s="51" t="s">
        <v>25</v>
      </c>
      <c r="I169" s="54" t="s">
        <v>27</v>
      </c>
      <c r="J169" s="89">
        <v>1.08</v>
      </c>
      <c r="K169" s="35">
        <v>6</v>
      </c>
      <c r="L169" s="24">
        <f t="shared" si="4"/>
        <v>6</v>
      </c>
      <c r="M169" s="25" t="str">
        <f t="shared" si="5"/>
        <v>OK</v>
      </c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  <c r="AC169" s="74"/>
      <c r="AD169" s="74"/>
      <c r="AE169" s="74"/>
      <c r="AF169" s="74"/>
      <c r="AG169" s="74"/>
      <c r="AH169" s="75"/>
      <c r="AI169" s="75"/>
      <c r="AJ169" s="75"/>
      <c r="AK169" s="75"/>
    </row>
    <row r="170" spans="1:37" ht="39.950000000000003" customHeight="1" x14ac:dyDescent="0.25">
      <c r="A170" s="111"/>
      <c r="B170" s="111"/>
      <c r="C170" s="51">
        <v>167</v>
      </c>
      <c r="D170" s="52" t="s">
        <v>318</v>
      </c>
      <c r="E170" s="51" t="s">
        <v>268</v>
      </c>
      <c r="F170" s="51" t="s">
        <v>545</v>
      </c>
      <c r="G170" s="53" t="s">
        <v>378</v>
      </c>
      <c r="H170" s="51" t="s">
        <v>25</v>
      </c>
      <c r="I170" s="54" t="s">
        <v>27</v>
      </c>
      <c r="J170" s="89">
        <v>2.1800000000000002</v>
      </c>
      <c r="K170" s="35">
        <v>2</v>
      </c>
      <c r="L170" s="24">
        <f t="shared" si="4"/>
        <v>2</v>
      </c>
      <c r="M170" s="25" t="str">
        <f t="shared" si="5"/>
        <v>OK</v>
      </c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5"/>
      <c r="AI170" s="75"/>
      <c r="AJ170" s="75"/>
      <c r="AK170" s="75"/>
    </row>
    <row r="171" spans="1:37" ht="39.950000000000003" customHeight="1" x14ac:dyDescent="0.25">
      <c r="A171" s="129">
        <v>19</v>
      </c>
      <c r="B171" s="120" t="s">
        <v>410</v>
      </c>
      <c r="C171" s="47">
        <v>168</v>
      </c>
      <c r="D171" s="48" t="s">
        <v>339</v>
      </c>
      <c r="E171" s="47" t="s">
        <v>139</v>
      </c>
      <c r="F171" s="47" t="s">
        <v>546</v>
      </c>
      <c r="G171" s="67" t="s">
        <v>547</v>
      </c>
      <c r="H171" s="47" t="s">
        <v>140</v>
      </c>
      <c r="I171" s="47" t="s">
        <v>138</v>
      </c>
      <c r="J171" s="92">
        <v>97.07</v>
      </c>
      <c r="K171" s="35">
        <v>1</v>
      </c>
      <c r="L171" s="24">
        <f t="shared" si="4"/>
        <v>1</v>
      </c>
      <c r="M171" s="25" t="str">
        <f t="shared" si="5"/>
        <v>OK</v>
      </c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5"/>
      <c r="AI171" s="75"/>
      <c r="AJ171" s="75"/>
      <c r="AK171" s="75"/>
    </row>
    <row r="172" spans="1:37" ht="39.950000000000003" customHeight="1" x14ac:dyDescent="0.25">
      <c r="A172" s="129"/>
      <c r="B172" s="121"/>
      <c r="C172" s="47">
        <v>169</v>
      </c>
      <c r="D172" s="48" t="s">
        <v>318</v>
      </c>
      <c r="E172" s="47" t="s">
        <v>137</v>
      </c>
      <c r="F172" s="47" t="s">
        <v>457</v>
      </c>
      <c r="G172" s="49" t="s">
        <v>548</v>
      </c>
      <c r="H172" s="47" t="s">
        <v>25</v>
      </c>
      <c r="I172" s="50" t="s">
        <v>27</v>
      </c>
      <c r="J172" s="92">
        <v>0.3</v>
      </c>
      <c r="K172" s="35">
        <v>1800</v>
      </c>
      <c r="L172" s="24">
        <f t="shared" si="4"/>
        <v>1800</v>
      </c>
      <c r="M172" s="25" t="str">
        <f t="shared" si="5"/>
        <v>OK</v>
      </c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4"/>
      <c r="AH172" s="75"/>
      <c r="AI172" s="75"/>
      <c r="AJ172" s="75"/>
      <c r="AK172" s="75"/>
    </row>
    <row r="173" spans="1:37" ht="39.950000000000003" customHeight="1" x14ac:dyDescent="0.25">
      <c r="A173" s="129"/>
      <c r="B173" s="121"/>
      <c r="C173" s="47">
        <v>170</v>
      </c>
      <c r="D173" s="48" t="s">
        <v>381</v>
      </c>
      <c r="E173" s="47" t="s">
        <v>305</v>
      </c>
      <c r="F173" s="47" t="s">
        <v>549</v>
      </c>
      <c r="G173" s="49" t="s">
        <v>550</v>
      </c>
      <c r="H173" s="47" t="s">
        <v>25</v>
      </c>
      <c r="I173" s="50" t="s">
        <v>61</v>
      </c>
      <c r="J173" s="88">
        <v>8.39</v>
      </c>
      <c r="K173" s="35"/>
      <c r="L173" s="24">
        <f t="shared" si="4"/>
        <v>0</v>
      </c>
      <c r="M173" s="25" t="str">
        <f t="shared" si="5"/>
        <v>OK</v>
      </c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5"/>
      <c r="AI173" s="75"/>
      <c r="AJ173" s="75"/>
      <c r="AK173" s="75"/>
    </row>
    <row r="174" spans="1:37" ht="39.950000000000003" customHeight="1" x14ac:dyDescent="0.25">
      <c r="A174" s="129"/>
      <c r="B174" s="121"/>
      <c r="C174" s="47">
        <v>171</v>
      </c>
      <c r="D174" s="48" t="s">
        <v>318</v>
      </c>
      <c r="E174" s="47" t="s">
        <v>194</v>
      </c>
      <c r="F174" s="47" t="s">
        <v>416</v>
      </c>
      <c r="G174" s="49" t="s">
        <v>195</v>
      </c>
      <c r="H174" s="47" t="s">
        <v>25</v>
      </c>
      <c r="I174" s="50" t="s">
        <v>27</v>
      </c>
      <c r="J174" s="88">
        <v>6.88</v>
      </c>
      <c r="K174" s="35">
        <v>5</v>
      </c>
      <c r="L174" s="24">
        <f t="shared" si="4"/>
        <v>5</v>
      </c>
      <c r="M174" s="25" t="str">
        <f t="shared" si="5"/>
        <v>OK</v>
      </c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74"/>
      <c r="AH174" s="75"/>
      <c r="AI174" s="75"/>
      <c r="AJ174" s="75"/>
      <c r="AK174" s="75"/>
    </row>
    <row r="175" spans="1:37" ht="39.950000000000003" customHeight="1" x14ac:dyDescent="0.25">
      <c r="A175" s="129"/>
      <c r="B175" s="121"/>
      <c r="C175" s="47">
        <v>172</v>
      </c>
      <c r="D175" s="48" t="s">
        <v>318</v>
      </c>
      <c r="E175" s="47" t="s">
        <v>192</v>
      </c>
      <c r="F175" s="47" t="s">
        <v>416</v>
      </c>
      <c r="G175" s="49" t="s">
        <v>193</v>
      </c>
      <c r="H175" s="47" t="s">
        <v>25</v>
      </c>
      <c r="I175" s="50" t="s">
        <v>27</v>
      </c>
      <c r="J175" s="92">
        <v>22.9</v>
      </c>
      <c r="K175" s="35"/>
      <c r="L175" s="24">
        <f t="shared" si="4"/>
        <v>0</v>
      </c>
      <c r="M175" s="25" t="str">
        <f t="shared" si="5"/>
        <v>OK</v>
      </c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5"/>
      <c r="AI175" s="75"/>
      <c r="AJ175" s="75"/>
      <c r="AK175" s="75"/>
    </row>
    <row r="176" spans="1:37" ht="39.950000000000003" customHeight="1" x14ac:dyDescent="0.25">
      <c r="A176" s="129"/>
      <c r="B176" s="121"/>
      <c r="C176" s="47">
        <v>173</v>
      </c>
      <c r="D176" s="48" t="s">
        <v>317</v>
      </c>
      <c r="E176" s="47" t="s">
        <v>269</v>
      </c>
      <c r="F176" s="47" t="s">
        <v>445</v>
      </c>
      <c r="G176" s="49" t="s">
        <v>399</v>
      </c>
      <c r="H176" s="47" t="s">
        <v>25</v>
      </c>
      <c r="I176" s="50" t="s">
        <v>27</v>
      </c>
      <c r="J176" s="92">
        <v>2.06</v>
      </c>
      <c r="K176" s="35">
        <v>30</v>
      </c>
      <c r="L176" s="24">
        <f t="shared" si="4"/>
        <v>0</v>
      </c>
      <c r="M176" s="25" t="str">
        <f t="shared" si="5"/>
        <v>OK</v>
      </c>
      <c r="N176" s="74"/>
      <c r="O176" s="74"/>
      <c r="P176" s="74"/>
      <c r="Q176" s="74"/>
      <c r="R176" s="74"/>
      <c r="S176" s="74">
        <v>30</v>
      </c>
      <c r="T176" s="74"/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  <c r="AG176" s="74"/>
      <c r="AH176" s="75"/>
      <c r="AI176" s="75"/>
      <c r="AJ176" s="75"/>
      <c r="AK176" s="75"/>
    </row>
    <row r="177" spans="1:37" ht="39.950000000000003" customHeight="1" x14ac:dyDescent="0.25">
      <c r="A177" s="129"/>
      <c r="B177" s="121"/>
      <c r="C177" s="47">
        <v>174</v>
      </c>
      <c r="D177" s="48" t="s">
        <v>318</v>
      </c>
      <c r="E177" s="85" t="s">
        <v>270</v>
      </c>
      <c r="F177" s="85" t="s">
        <v>412</v>
      </c>
      <c r="G177" s="49" t="s">
        <v>271</v>
      </c>
      <c r="H177" s="47" t="s">
        <v>25</v>
      </c>
      <c r="I177" s="50" t="s">
        <v>27</v>
      </c>
      <c r="J177" s="88">
        <v>5.9</v>
      </c>
      <c r="K177" s="35">
        <v>30</v>
      </c>
      <c r="L177" s="24">
        <f t="shared" si="4"/>
        <v>25</v>
      </c>
      <c r="M177" s="25" t="str">
        <f t="shared" si="5"/>
        <v>OK</v>
      </c>
      <c r="N177" s="74"/>
      <c r="O177" s="74"/>
      <c r="P177" s="74"/>
      <c r="Q177" s="74"/>
      <c r="R177" s="74"/>
      <c r="S177" s="74">
        <v>5</v>
      </c>
      <c r="T177" s="74"/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5"/>
      <c r="AI177" s="75"/>
      <c r="AJ177" s="75"/>
      <c r="AK177" s="75"/>
    </row>
    <row r="178" spans="1:37" ht="39.950000000000003" customHeight="1" x14ac:dyDescent="0.25">
      <c r="A178" s="129"/>
      <c r="B178" s="121"/>
      <c r="C178" s="47">
        <v>175</v>
      </c>
      <c r="D178" s="48" t="s">
        <v>318</v>
      </c>
      <c r="E178" s="85" t="s">
        <v>264</v>
      </c>
      <c r="F178" s="85" t="s">
        <v>414</v>
      </c>
      <c r="G178" s="49" t="s">
        <v>265</v>
      </c>
      <c r="H178" s="47" t="s">
        <v>32</v>
      </c>
      <c r="I178" s="47" t="s">
        <v>27</v>
      </c>
      <c r="J178" s="88">
        <v>3.99</v>
      </c>
      <c r="K178" s="35"/>
      <c r="L178" s="24">
        <f t="shared" si="4"/>
        <v>0</v>
      </c>
      <c r="M178" s="25" t="str">
        <f t="shared" si="5"/>
        <v>OK</v>
      </c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  <c r="AC178" s="74"/>
      <c r="AD178" s="74"/>
      <c r="AE178" s="74"/>
      <c r="AF178" s="74"/>
      <c r="AG178" s="74"/>
      <c r="AH178" s="75"/>
      <c r="AI178" s="75"/>
      <c r="AJ178" s="75"/>
      <c r="AK178" s="75"/>
    </row>
    <row r="179" spans="1:37" ht="39.950000000000003" customHeight="1" x14ac:dyDescent="0.25">
      <c r="A179" s="129"/>
      <c r="B179" s="121"/>
      <c r="C179" s="47">
        <v>176</v>
      </c>
      <c r="D179" s="48" t="s">
        <v>380</v>
      </c>
      <c r="E179" s="85" t="s">
        <v>279</v>
      </c>
      <c r="F179" s="85" t="s">
        <v>478</v>
      </c>
      <c r="G179" s="49" t="s">
        <v>400</v>
      </c>
      <c r="H179" s="47" t="s">
        <v>25</v>
      </c>
      <c r="I179" s="50" t="s">
        <v>280</v>
      </c>
      <c r="J179" s="88">
        <v>0.68</v>
      </c>
      <c r="K179" s="35">
        <v>25</v>
      </c>
      <c r="L179" s="24">
        <f t="shared" si="4"/>
        <v>25</v>
      </c>
      <c r="M179" s="25" t="str">
        <f t="shared" si="5"/>
        <v>OK</v>
      </c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5"/>
      <c r="AI179" s="75"/>
      <c r="AJ179" s="75"/>
      <c r="AK179" s="75"/>
    </row>
    <row r="180" spans="1:37" ht="39.950000000000003" customHeight="1" x14ac:dyDescent="0.25">
      <c r="A180" s="129"/>
      <c r="B180" s="121"/>
      <c r="C180" s="47">
        <v>177</v>
      </c>
      <c r="D180" s="48" t="s">
        <v>380</v>
      </c>
      <c r="E180" s="85" t="s">
        <v>281</v>
      </c>
      <c r="F180" s="85" t="s">
        <v>478</v>
      </c>
      <c r="G180" s="49" t="s">
        <v>401</v>
      </c>
      <c r="H180" s="47" t="s">
        <v>25</v>
      </c>
      <c r="I180" s="50" t="s">
        <v>280</v>
      </c>
      <c r="J180" s="88">
        <v>0.68</v>
      </c>
      <c r="K180" s="40">
        <v>25</v>
      </c>
      <c r="L180" s="24">
        <f t="shared" si="4"/>
        <v>25</v>
      </c>
      <c r="M180" s="25" t="str">
        <f t="shared" si="5"/>
        <v>OK</v>
      </c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  <c r="AH180" s="75"/>
      <c r="AI180" s="75"/>
      <c r="AJ180" s="75"/>
      <c r="AK180" s="75"/>
    </row>
    <row r="181" spans="1:37" ht="39.950000000000003" customHeight="1" x14ac:dyDescent="0.25">
      <c r="A181" s="129"/>
      <c r="B181" s="121"/>
      <c r="C181" s="47">
        <v>178</v>
      </c>
      <c r="D181" s="48" t="s">
        <v>380</v>
      </c>
      <c r="E181" s="85" t="s">
        <v>282</v>
      </c>
      <c r="F181" s="85" t="s">
        <v>478</v>
      </c>
      <c r="G181" s="49" t="s">
        <v>402</v>
      </c>
      <c r="H181" s="47" t="s">
        <v>25</v>
      </c>
      <c r="I181" s="50" t="s">
        <v>280</v>
      </c>
      <c r="J181" s="88">
        <v>0.68</v>
      </c>
      <c r="K181" s="40">
        <v>30</v>
      </c>
      <c r="L181" s="24">
        <f t="shared" si="4"/>
        <v>30</v>
      </c>
      <c r="M181" s="25" t="str">
        <f t="shared" si="5"/>
        <v>OK</v>
      </c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5"/>
      <c r="AI181" s="75"/>
      <c r="AJ181" s="75"/>
      <c r="AK181" s="75"/>
    </row>
    <row r="182" spans="1:37" ht="39.950000000000003" customHeight="1" x14ac:dyDescent="0.25">
      <c r="A182" s="129"/>
      <c r="B182" s="121"/>
      <c r="C182" s="47">
        <v>179</v>
      </c>
      <c r="D182" s="48" t="s">
        <v>380</v>
      </c>
      <c r="E182" s="85" t="s">
        <v>283</v>
      </c>
      <c r="F182" s="85" t="s">
        <v>478</v>
      </c>
      <c r="G182" s="49" t="s">
        <v>403</v>
      </c>
      <c r="H182" s="47" t="s">
        <v>25</v>
      </c>
      <c r="I182" s="50" t="s">
        <v>280</v>
      </c>
      <c r="J182" s="88">
        <v>0.68</v>
      </c>
      <c r="K182" s="35">
        <v>30</v>
      </c>
      <c r="L182" s="24">
        <f t="shared" si="4"/>
        <v>30</v>
      </c>
      <c r="M182" s="25" t="str">
        <f t="shared" si="5"/>
        <v>OK</v>
      </c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5"/>
      <c r="AI182" s="75"/>
      <c r="AJ182" s="75"/>
      <c r="AK182" s="75"/>
    </row>
    <row r="183" spans="1:37" ht="39.950000000000003" customHeight="1" x14ac:dyDescent="0.25">
      <c r="A183" s="129"/>
      <c r="B183" s="121"/>
      <c r="C183" s="47">
        <v>180</v>
      </c>
      <c r="D183" s="48" t="s">
        <v>380</v>
      </c>
      <c r="E183" s="47" t="s">
        <v>284</v>
      </c>
      <c r="F183" s="47" t="s">
        <v>478</v>
      </c>
      <c r="G183" s="49" t="s">
        <v>404</v>
      </c>
      <c r="H183" s="47" t="s">
        <v>25</v>
      </c>
      <c r="I183" s="50" t="s">
        <v>280</v>
      </c>
      <c r="J183" s="88">
        <v>0.68</v>
      </c>
      <c r="K183" s="35">
        <v>25</v>
      </c>
      <c r="L183" s="24">
        <f t="shared" si="4"/>
        <v>25</v>
      </c>
      <c r="M183" s="25" t="str">
        <f t="shared" si="5"/>
        <v>OK</v>
      </c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5"/>
      <c r="AI183" s="75"/>
      <c r="AJ183" s="75"/>
      <c r="AK183" s="75"/>
    </row>
    <row r="184" spans="1:37" ht="39.950000000000003" customHeight="1" x14ac:dyDescent="0.25">
      <c r="A184" s="129"/>
      <c r="B184" s="121"/>
      <c r="C184" s="47">
        <v>181</v>
      </c>
      <c r="D184" s="48" t="s">
        <v>380</v>
      </c>
      <c r="E184" s="47" t="s">
        <v>285</v>
      </c>
      <c r="F184" s="47" t="s">
        <v>478</v>
      </c>
      <c r="G184" s="49" t="s">
        <v>405</v>
      </c>
      <c r="H184" s="47" t="s">
        <v>25</v>
      </c>
      <c r="I184" s="50" t="s">
        <v>280</v>
      </c>
      <c r="J184" s="88">
        <v>0.68</v>
      </c>
      <c r="K184" s="35">
        <v>25</v>
      </c>
      <c r="L184" s="24">
        <f t="shared" si="4"/>
        <v>25</v>
      </c>
      <c r="M184" s="25" t="str">
        <f t="shared" si="5"/>
        <v>OK</v>
      </c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4"/>
      <c r="AG184" s="74"/>
      <c r="AH184" s="75"/>
      <c r="AI184" s="75"/>
      <c r="AJ184" s="75"/>
      <c r="AK184" s="75"/>
    </row>
    <row r="185" spans="1:37" ht="39.950000000000003" customHeight="1" x14ac:dyDescent="0.25">
      <c r="A185" s="129"/>
      <c r="B185" s="121"/>
      <c r="C185" s="47">
        <v>182</v>
      </c>
      <c r="D185" s="48" t="s">
        <v>318</v>
      </c>
      <c r="E185" s="61" t="s">
        <v>260</v>
      </c>
      <c r="F185" s="61" t="s">
        <v>551</v>
      </c>
      <c r="G185" s="49" t="s">
        <v>261</v>
      </c>
      <c r="H185" s="47" t="s">
        <v>32</v>
      </c>
      <c r="I185" s="50" t="s">
        <v>27</v>
      </c>
      <c r="J185" s="88">
        <v>2.13</v>
      </c>
      <c r="K185" s="35">
        <v>6</v>
      </c>
      <c r="L185" s="24">
        <f t="shared" si="4"/>
        <v>4</v>
      </c>
      <c r="M185" s="25" t="str">
        <f t="shared" si="5"/>
        <v>OK</v>
      </c>
      <c r="N185" s="74"/>
      <c r="O185" s="74"/>
      <c r="P185" s="74"/>
      <c r="Q185" s="74"/>
      <c r="R185" s="74"/>
      <c r="S185" s="74">
        <v>2</v>
      </c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5"/>
      <c r="AI185" s="75"/>
      <c r="AJ185" s="75"/>
      <c r="AK185" s="75"/>
    </row>
    <row r="186" spans="1:37" ht="39.950000000000003" customHeight="1" x14ac:dyDescent="0.25">
      <c r="A186" s="129"/>
      <c r="B186" s="121"/>
      <c r="C186" s="47">
        <v>183</v>
      </c>
      <c r="D186" s="48" t="s">
        <v>318</v>
      </c>
      <c r="E186" s="61" t="s">
        <v>262</v>
      </c>
      <c r="F186" s="61" t="s">
        <v>551</v>
      </c>
      <c r="G186" s="49" t="s">
        <v>263</v>
      </c>
      <c r="H186" s="47" t="s">
        <v>32</v>
      </c>
      <c r="I186" s="50" t="s">
        <v>27</v>
      </c>
      <c r="J186" s="88">
        <v>2.13</v>
      </c>
      <c r="K186" s="35">
        <v>2</v>
      </c>
      <c r="L186" s="24">
        <f t="shared" si="4"/>
        <v>1</v>
      </c>
      <c r="M186" s="25" t="str">
        <f t="shared" si="5"/>
        <v>OK</v>
      </c>
      <c r="N186" s="74"/>
      <c r="O186" s="74"/>
      <c r="P186" s="74"/>
      <c r="Q186" s="74"/>
      <c r="R186" s="74"/>
      <c r="S186" s="74">
        <v>1</v>
      </c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5"/>
      <c r="AI186" s="75"/>
      <c r="AJ186" s="75"/>
      <c r="AK186" s="75"/>
    </row>
    <row r="187" spans="1:37" ht="39.950000000000003" customHeight="1" x14ac:dyDescent="0.25">
      <c r="A187" s="129"/>
      <c r="B187" s="121"/>
      <c r="C187" s="47">
        <v>184</v>
      </c>
      <c r="D187" s="48" t="s">
        <v>380</v>
      </c>
      <c r="E187" s="47" t="s">
        <v>288</v>
      </c>
      <c r="F187" s="47" t="s">
        <v>445</v>
      </c>
      <c r="G187" s="49" t="s">
        <v>289</v>
      </c>
      <c r="H187" s="47" t="s">
        <v>25</v>
      </c>
      <c r="I187" s="50" t="s">
        <v>280</v>
      </c>
      <c r="J187" s="88">
        <v>3.18</v>
      </c>
      <c r="K187" s="35"/>
      <c r="L187" s="24">
        <f t="shared" si="4"/>
        <v>0</v>
      </c>
      <c r="M187" s="25" t="str">
        <f t="shared" si="5"/>
        <v>OK</v>
      </c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5"/>
      <c r="AI187" s="75"/>
      <c r="AJ187" s="75"/>
      <c r="AK187" s="75"/>
    </row>
    <row r="188" spans="1:37" ht="39.950000000000003" customHeight="1" x14ac:dyDescent="0.25">
      <c r="A188" s="129"/>
      <c r="B188" s="121"/>
      <c r="C188" s="47">
        <v>185</v>
      </c>
      <c r="D188" s="48" t="s">
        <v>380</v>
      </c>
      <c r="E188" s="47" t="s">
        <v>286</v>
      </c>
      <c r="F188" s="47" t="s">
        <v>552</v>
      </c>
      <c r="G188" s="49" t="s">
        <v>287</v>
      </c>
      <c r="H188" s="47" t="s">
        <v>25</v>
      </c>
      <c r="I188" s="50" t="s">
        <v>280</v>
      </c>
      <c r="J188" s="88">
        <v>7.29</v>
      </c>
      <c r="K188" s="35"/>
      <c r="L188" s="24">
        <f t="shared" si="4"/>
        <v>0</v>
      </c>
      <c r="M188" s="25" t="str">
        <f t="shared" si="5"/>
        <v>OK</v>
      </c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  <c r="AG188" s="74"/>
      <c r="AH188" s="75"/>
      <c r="AI188" s="75"/>
      <c r="AJ188" s="75"/>
      <c r="AK188" s="75"/>
    </row>
    <row r="189" spans="1:37" ht="39.950000000000003" customHeight="1" x14ac:dyDescent="0.25">
      <c r="A189" s="129"/>
      <c r="B189" s="121"/>
      <c r="C189" s="47">
        <v>186</v>
      </c>
      <c r="D189" s="48" t="s">
        <v>380</v>
      </c>
      <c r="E189" s="47" t="s">
        <v>290</v>
      </c>
      <c r="F189" s="47" t="s">
        <v>445</v>
      </c>
      <c r="G189" s="49" t="s">
        <v>291</v>
      </c>
      <c r="H189" s="47" t="s">
        <v>25</v>
      </c>
      <c r="I189" s="50" t="s">
        <v>280</v>
      </c>
      <c r="J189" s="88">
        <v>1.54</v>
      </c>
      <c r="K189" s="35"/>
      <c r="L189" s="24">
        <f t="shared" si="4"/>
        <v>0</v>
      </c>
      <c r="M189" s="25" t="str">
        <f t="shared" si="5"/>
        <v>OK</v>
      </c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5"/>
      <c r="AI189" s="75"/>
      <c r="AJ189" s="75"/>
      <c r="AK189" s="75"/>
    </row>
    <row r="190" spans="1:37" ht="39.950000000000003" customHeight="1" x14ac:dyDescent="0.25">
      <c r="A190" s="129"/>
      <c r="B190" s="121"/>
      <c r="C190" s="47">
        <v>187</v>
      </c>
      <c r="D190" s="48" t="s">
        <v>318</v>
      </c>
      <c r="E190" s="47" t="s">
        <v>272</v>
      </c>
      <c r="F190" s="47" t="s">
        <v>414</v>
      </c>
      <c r="G190" s="49" t="s">
        <v>273</v>
      </c>
      <c r="H190" s="47" t="s">
        <v>25</v>
      </c>
      <c r="I190" s="65" t="s">
        <v>27</v>
      </c>
      <c r="J190" s="88">
        <v>1.44</v>
      </c>
      <c r="K190" s="35">
        <v>5</v>
      </c>
      <c r="L190" s="24">
        <f t="shared" si="4"/>
        <v>5</v>
      </c>
      <c r="M190" s="25" t="str">
        <f t="shared" si="5"/>
        <v>OK</v>
      </c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  <c r="AF190" s="74"/>
      <c r="AG190" s="74"/>
      <c r="AH190" s="75"/>
      <c r="AI190" s="75"/>
      <c r="AJ190" s="75"/>
      <c r="AK190" s="75"/>
    </row>
    <row r="191" spans="1:37" ht="39.950000000000003" customHeight="1" x14ac:dyDescent="0.25">
      <c r="A191" s="129"/>
      <c r="B191" s="121"/>
      <c r="C191" s="47">
        <v>188</v>
      </c>
      <c r="D191" s="48" t="s">
        <v>318</v>
      </c>
      <c r="E191" s="47" t="s">
        <v>379</v>
      </c>
      <c r="F191" s="47" t="s">
        <v>545</v>
      </c>
      <c r="G191" s="67" t="s">
        <v>276</v>
      </c>
      <c r="H191" s="66" t="s">
        <v>25</v>
      </c>
      <c r="I191" s="86" t="s">
        <v>27</v>
      </c>
      <c r="J191" s="88">
        <v>0.62</v>
      </c>
      <c r="K191" s="35">
        <v>80</v>
      </c>
      <c r="L191" s="24">
        <f t="shared" si="4"/>
        <v>60</v>
      </c>
      <c r="M191" s="25" t="str">
        <f t="shared" si="5"/>
        <v>OK</v>
      </c>
      <c r="N191" s="74"/>
      <c r="O191" s="74"/>
      <c r="P191" s="74"/>
      <c r="Q191" s="74"/>
      <c r="R191" s="74"/>
      <c r="S191" s="74">
        <v>20</v>
      </c>
      <c r="T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5"/>
      <c r="AI191" s="75"/>
      <c r="AJ191" s="75"/>
      <c r="AK191" s="75"/>
    </row>
    <row r="192" spans="1:37" ht="39.950000000000003" customHeight="1" x14ac:dyDescent="0.25">
      <c r="A192" s="129"/>
      <c r="B192" s="122"/>
      <c r="C192" s="47">
        <v>189</v>
      </c>
      <c r="D192" s="48" t="s">
        <v>318</v>
      </c>
      <c r="E192" s="47" t="s">
        <v>274</v>
      </c>
      <c r="F192" s="47" t="s">
        <v>510</v>
      </c>
      <c r="G192" s="49" t="s">
        <v>275</v>
      </c>
      <c r="H192" s="47" t="s">
        <v>28</v>
      </c>
      <c r="I192" s="65" t="s">
        <v>27</v>
      </c>
      <c r="J192" s="88">
        <v>4.8</v>
      </c>
      <c r="K192" s="35">
        <v>10</v>
      </c>
      <c r="L192" s="24">
        <f t="shared" si="4"/>
        <v>10</v>
      </c>
      <c r="M192" s="25" t="str">
        <f t="shared" si="5"/>
        <v>OK</v>
      </c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5"/>
      <c r="AI192" s="75"/>
      <c r="AJ192" s="75"/>
      <c r="AK192" s="75"/>
    </row>
    <row r="193" spans="1:37" ht="39.950000000000003" customHeight="1" x14ac:dyDescent="0.25">
      <c r="A193" s="109">
        <v>20</v>
      </c>
      <c r="B193" s="112" t="s">
        <v>410</v>
      </c>
      <c r="C193" s="51">
        <v>190</v>
      </c>
      <c r="D193" s="52" t="s">
        <v>317</v>
      </c>
      <c r="E193" s="87" t="s">
        <v>553</v>
      </c>
      <c r="F193" s="51" t="s">
        <v>554</v>
      </c>
      <c r="G193" s="53" t="s">
        <v>555</v>
      </c>
      <c r="H193" s="51" t="s">
        <v>25</v>
      </c>
      <c r="I193" s="80" t="s">
        <v>27</v>
      </c>
      <c r="J193" s="89">
        <v>218.59</v>
      </c>
      <c r="K193" s="35"/>
      <c r="L193" s="24">
        <f t="shared" si="4"/>
        <v>0</v>
      </c>
      <c r="M193" s="25" t="str">
        <f t="shared" si="5"/>
        <v>OK</v>
      </c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5"/>
      <c r="AI193" s="75"/>
      <c r="AJ193" s="75"/>
      <c r="AK193" s="75"/>
    </row>
    <row r="194" spans="1:37" ht="39.950000000000003" customHeight="1" x14ac:dyDescent="0.25">
      <c r="A194" s="110"/>
      <c r="B194" s="113"/>
      <c r="C194" s="51">
        <v>191</v>
      </c>
      <c r="D194" s="52" t="s">
        <v>317</v>
      </c>
      <c r="E194" s="87" t="s">
        <v>294</v>
      </c>
      <c r="F194" s="51" t="s">
        <v>554</v>
      </c>
      <c r="G194" s="53" t="s">
        <v>556</v>
      </c>
      <c r="H194" s="51" t="s">
        <v>25</v>
      </c>
      <c r="I194" s="80" t="s">
        <v>27</v>
      </c>
      <c r="J194" s="89">
        <v>113.42</v>
      </c>
      <c r="K194" s="35">
        <v>1</v>
      </c>
      <c r="L194" s="24">
        <f t="shared" si="4"/>
        <v>0</v>
      </c>
      <c r="M194" s="25" t="str">
        <f t="shared" si="5"/>
        <v>OK</v>
      </c>
      <c r="N194" s="74"/>
      <c r="O194" s="74"/>
      <c r="P194" s="74"/>
      <c r="Q194" s="74"/>
      <c r="R194" s="74"/>
      <c r="S194" s="74"/>
      <c r="T194" s="74">
        <v>1</v>
      </c>
      <c r="U194" s="74"/>
      <c r="V194" s="74"/>
      <c r="W194" s="74"/>
      <c r="X194" s="74"/>
      <c r="Y194" s="74"/>
      <c r="Z194" s="74"/>
      <c r="AA194" s="74"/>
      <c r="AB194" s="74"/>
      <c r="AC194" s="74"/>
      <c r="AD194" s="74"/>
      <c r="AE194" s="74"/>
      <c r="AF194" s="74"/>
      <c r="AG194" s="74"/>
      <c r="AH194" s="75"/>
      <c r="AI194" s="75"/>
      <c r="AJ194" s="75"/>
      <c r="AK194" s="75"/>
    </row>
    <row r="195" spans="1:37" ht="39.950000000000003" customHeight="1" x14ac:dyDescent="0.25">
      <c r="A195" s="110"/>
      <c r="B195" s="113"/>
      <c r="C195" s="51">
        <v>192</v>
      </c>
      <c r="D195" s="52" t="s">
        <v>317</v>
      </c>
      <c r="E195" s="51" t="s">
        <v>296</v>
      </c>
      <c r="F195" s="51" t="s">
        <v>557</v>
      </c>
      <c r="G195" s="53" t="s">
        <v>297</v>
      </c>
      <c r="H195" s="51" t="s">
        <v>25</v>
      </c>
      <c r="I195" s="80" t="s">
        <v>27</v>
      </c>
      <c r="J195" s="89">
        <v>37.700000000000003</v>
      </c>
      <c r="K195" s="35">
        <v>3</v>
      </c>
      <c r="L195" s="24">
        <f t="shared" si="4"/>
        <v>3</v>
      </c>
      <c r="M195" s="25" t="str">
        <f t="shared" si="5"/>
        <v>OK</v>
      </c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5"/>
      <c r="AI195" s="75"/>
      <c r="AJ195" s="75"/>
      <c r="AK195" s="75"/>
    </row>
    <row r="196" spans="1:37" ht="39.950000000000003" customHeight="1" x14ac:dyDescent="0.25">
      <c r="A196" s="110"/>
      <c r="B196" s="113"/>
      <c r="C196" s="51">
        <v>193</v>
      </c>
      <c r="D196" s="52" t="s">
        <v>317</v>
      </c>
      <c r="E196" s="51" t="s">
        <v>294</v>
      </c>
      <c r="F196" s="51" t="s">
        <v>557</v>
      </c>
      <c r="G196" s="53" t="s">
        <v>295</v>
      </c>
      <c r="H196" s="51" t="s">
        <v>25</v>
      </c>
      <c r="I196" s="80" t="s">
        <v>27</v>
      </c>
      <c r="J196" s="89">
        <v>51.03</v>
      </c>
      <c r="K196" s="35">
        <v>8</v>
      </c>
      <c r="L196" s="24">
        <f t="shared" si="4"/>
        <v>5</v>
      </c>
      <c r="M196" s="25" t="str">
        <f t="shared" si="5"/>
        <v>OK</v>
      </c>
      <c r="N196" s="74"/>
      <c r="O196" s="74"/>
      <c r="P196" s="74"/>
      <c r="Q196" s="74"/>
      <c r="R196" s="74"/>
      <c r="S196" s="74"/>
      <c r="T196" s="74">
        <v>3</v>
      </c>
      <c r="U196" s="74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74"/>
      <c r="AG196" s="74"/>
      <c r="AH196" s="75"/>
      <c r="AI196" s="75"/>
      <c r="AJ196" s="75"/>
      <c r="AK196" s="75"/>
    </row>
    <row r="197" spans="1:37" ht="39.950000000000003" customHeight="1" x14ac:dyDescent="0.25">
      <c r="A197" s="111"/>
      <c r="B197" s="114"/>
      <c r="C197" s="51">
        <v>194</v>
      </c>
      <c r="D197" s="52" t="s">
        <v>317</v>
      </c>
      <c r="E197" s="51" t="s">
        <v>298</v>
      </c>
      <c r="F197" s="51" t="s">
        <v>554</v>
      </c>
      <c r="G197" s="53" t="s">
        <v>558</v>
      </c>
      <c r="H197" s="51" t="s">
        <v>25</v>
      </c>
      <c r="I197" s="54" t="s">
        <v>27</v>
      </c>
      <c r="J197" s="89">
        <v>40.98</v>
      </c>
      <c r="K197" s="35">
        <v>6</v>
      </c>
      <c r="L197" s="24">
        <f t="shared" ref="L197:L210" si="6">K197-(SUM(N197:AG197))</f>
        <v>3</v>
      </c>
      <c r="M197" s="25" t="str">
        <f t="shared" ref="M197:M210" si="7">IF(L197&lt;0,"ATENÇÃO","OK")</f>
        <v>OK</v>
      </c>
      <c r="N197" s="74"/>
      <c r="O197" s="74"/>
      <c r="P197" s="74"/>
      <c r="Q197" s="74"/>
      <c r="R197" s="74"/>
      <c r="S197" s="74"/>
      <c r="T197" s="74">
        <v>3</v>
      </c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5"/>
      <c r="AI197" s="75"/>
      <c r="AJ197" s="75"/>
      <c r="AK197" s="75"/>
    </row>
    <row r="198" spans="1:37" ht="39.950000000000003" customHeight="1" x14ac:dyDescent="0.25">
      <c r="A198" s="117">
        <v>21</v>
      </c>
      <c r="B198" s="120" t="s">
        <v>559</v>
      </c>
      <c r="C198" s="47">
        <v>195</v>
      </c>
      <c r="D198" s="48" t="s">
        <v>316</v>
      </c>
      <c r="E198" s="47" t="s">
        <v>164</v>
      </c>
      <c r="F198" s="47" t="s">
        <v>560</v>
      </c>
      <c r="G198" s="49" t="s">
        <v>165</v>
      </c>
      <c r="H198" s="47" t="s">
        <v>28</v>
      </c>
      <c r="I198" s="65" t="s">
        <v>27</v>
      </c>
      <c r="J198" s="88">
        <v>48.5</v>
      </c>
      <c r="K198" s="35"/>
      <c r="L198" s="24">
        <f t="shared" si="6"/>
        <v>0</v>
      </c>
      <c r="M198" s="25" t="str">
        <f t="shared" si="7"/>
        <v>OK</v>
      </c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74"/>
      <c r="AH198" s="75"/>
      <c r="AI198" s="75"/>
      <c r="AJ198" s="75"/>
      <c r="AK198" s="75"/>
    </row>
    <row r="199" spans="1:37" ht="39.950000000000003" customHeight="1" x14ac:dyDescent="0.25">
      <c r="A199" s="118"/>
      <c r="B199" s="121"/>
      <c r="C199" s="47">
        <v>196</v>
      </c>
      <c r="D199" s="48" t="s">
        <v>316</v>
      </c>
      <c r="E199" s="47" t="s">
        <v>166</v>
      </c>
      <c r="F199" s="47" t="s">
        <v>560</v>
      </c>
      <c r="G199" s="49" t="s">
        <v>167</v>
      </c>
      <c r="H199" s="47" t="s">
        <v>28</v>
      </c>
      <c r="I199" s="65" t="s">
        <v>27</v>
      </c>
      <c r="J199" s="88">
        <v>42.2</v>
      </c>
      <c r="K199" s="35"/>
      <c r="L199" s="24">
        <f t="shared" si="6"/>
        <v>0</v>
      </c>
      <c r="M199" s="25" t="str">
        <f t="shared" si="7"/>
        <v>OK</v>
      </c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  <c r="AH199" s="75"/>
      <c r="AI199" s="75"/>
      <c r="AJ199" s="75"/>
      <c r="AK199" s="75"/>
    </row>
    <row r="200" spans="1:37" ht="39.950000000000003" customHeight="1" x14ac:dyDescent="0.25">
      <c r="A200" s="118"/>
      <c r="B200" s="121"/>
      <c r="C200" s="47">
        <v>197</v>
      </c>
      <c r="D200" s="48" t="s">
        <v>316</v>
      </c>
      <c r="E200" s="47" t="s">
        <v>168</v>
      </c>
      <c r="F200" s="47" t="s">
        <v>560</v>
      </c>
      <c r="G200" s="49" t="s">
        <v>561</v>
      </c>
      <c r="H200" s="47" t="s">
        <v>28</v>
      </c>
      <c r="I200" s="65" t="s">
        <v>27</v>
      </c>
      <c r="J200" s="88">
        <v>15.4</v>
      </c>
      <c r="K200" s="35"/>
      <c r="L200" s="24">
        <f t="shared" si="6"/>
        <v>0</v>
      </c>
      <c r="M200" s="25" t="str">
        <f t="shared" si="7"/>
        <v>OK</v>
      </c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74"/>
      <c r="AH200" s="75"/>
      <c r="AI200" s="75"/>
      <c r="AJ200" s="75"/>
      <c r="AK200" s="75"/>
    </row>
    <row r="201" spans="1:37" ht="39.950000000000003" customHeight="1" x14ac:dyDescent="0.25">
      <c r="A201" s="118"/>
      <c r="B201" s="121"/>
      <c r="C201" s="47">
        <v>198</v>
      </c>
      <c r="D201" s="48" t="s">
        <v>316</v>
      </c>
      <c r="E201" s="47" t="s">
        <v>169</v>
      </c>
      <c r="F201" s="47" t="s">
        <v>560</v>
      </c>
      <c r="G201" s="49" t="s">
        <v>562</v>
      </c>
      <c r="H201" s="47" t="s">
        <v>28</v>
      </c>
      <c r="I201" s="65" t="s">
        <v>27</v>
      </c>
      <c r="J201" s="88">
        <v>15.2</v>
      </c>
      <c r="K201" s="35"/>
      <c r="L201" s="24">
        <f t="shared" si="6"/>
        <v>0</v>
      </c>
      <c r="M201" s="25" t="str">
        <f t="shared" si="7"/>
        <v>OK</v>
      </c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5"/>
      <c r="AI201" s="75"/>
      <c r="AJ201" s="75"/>
      <c r="AK201" s="75"/>
    </row>
    <row r="202" spans="1:37" ht="39.950000000000003" customHeight="1" x14ac:dyDescent="0.25">
      <c r="A202" s="118"/>
      <c r="B202" s="121"/>
      <c r="C202" s="47">
        <v>199</v>
      </c>
      <c r="D202" s="48" t="s">
        <v>316</v>
      </c>
      <c r="E202" s="47" t="s">
        <v>170</v>
      </c>
      <c r="F202" s="47" t="s">
        <v>560</v>
      </c>
      <c r="G202" s="49" t="s">
        <v>563</v>
      </c>
      <c r="H202" s="47" t="s">
        <v>28</v>
      </c>
      <c r="I202" s="65" t="s">
        <v>27</v>
      </c>
      <c r="J202" s="88">
        <v>14</v>
      </c>
      <c r="K202" s="35"/>
      <c r="L202" s="24">
        <f t="shared" si="6"/>
        <v>0</v>
      </c>
      <c r="M202" s="25" t="str">
        <f t="shared" si="7"/>
        <v>OK</v>
      </c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  <c r="AH202" s="75"/>
      <c r="AI202" s="75"/>
      <c r="AJ202" s="75"/>
      <c r="AK202" s="75"/>
    </row>
    <row r="203" spans="1:37" ht="39.950000000000003" customHeight="1" x14ac:dyDescent="0.25">
      <c r="A203" s="118"/>
      <c r="B203" s="121"/>
      <c r="C203" s="47">
        <v>200</v>
      </c>
      <c r="D203" s="48" t="s">
        <v>316</v>
      </c>
      <c r="E203" s="47" t="s">
        <v>342</v>
      </c>
      <c r="F203" s="47" t="s">
        <v>560</v>
      </c>
      <c r="G203" s="49" t="s">
        <v>343</v>
      </c>
      <c r="H203" s="47" t="s">
        <v>28</v>
      </c>
      <c r="I203" s="65" t="s">
        <v>27</v>
      </c>
      <c r="J203" s="88">
        <v>54.6</v>
      </c>
      <c r="K203" s="35"/>
      <c r="L203" s="24">
        <f t="shared" si="6"/>
        <v>0</v>
      </c>
      <c r="M203" s="25" t="str">
        <f t="shared" si="7"/>
        <v>OK</v>
      </c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5"/>
      <c r="AI203" s="75"/>
      <c r="AJ203" s="75"/>
      <c r="AK203" s="75"/>
    </row>
    <row r="204" spans="1:37" ht="39.950000000000003" customHeight="1" x14ac:dyDescent="0.25">
      <c r="A204" s="118"/>
      <c r="B204" s="121"/>
      <c r="C204" s="47">
        <v>201</v>
      </c>
      <c r="D204" s="48" t="s">
        <v>316</v>
      </c>
      <c r="E204" s="47" t="s">
        <v>344</v>
      </c>
      <c r="F204" s="47" t="s">
        <v>560</v>
      </c>
      <c r="G204" s="49" t="s">
        <v>564</v>
      </c>
      <c r="H204" s="47" t="s">
        <v>28</v>
      </c>
      <c r="I204" s="65" t="s">
        <v>27</v>
      </c>
      <c r="J204" s="88">
        <v>51.8</v>
      </c>
      <c r="K204" s="35"/>
      <c r="L204" s="24">
        <f t="shared" si="6"/>
        <v>0</v>
      </c>
      <c r="M204" s="25" t="str">
        <f t="shared" si="7"/>
        <v>OK</v>
      </c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74"/>
      <c r="AH204" s="75"/>
      <c r="AI204" s="75"/>
      <c r="AJ204" s="75"/>
      <c r="AK204" s="75"/>
    </row>
    <row r="205" spans="1:37" ht="39.950000000000003" customHeight="1" x14ac:dyDescent="0.25">
      <c r="A205" s="118"/>
      <c r="B205" s="121"/>
      <c r="C205" s="47">
        <v>202</v>
      </c>
      <c r="D205" s="48" t="s">
        <v>316</v>
      </c>
      <c r="E205" s="47" t="s">
        <v>345</v>
      </c>
      <c r="F205" s="47" t="s">
        <v>560</v>
      </c>
      <c r="G205" s="49" t="s">
        <v>565</v>
      </c>
      <c r="H205" s="47" t="s">
        <v>28</v>
      </c>
      <c r="I205" s="65" t="s">
        <v>27</v>
      </c>
      <c r="J205" s="88">
        <v>51.8</v>
      </c>
      <c r="K205" s="36"/>
      <c r="L205" s="24">
        <f t="shared" si="6"/>
        <v>0</v>
      </c>
      <c r="M205" s="25" t="str">
        <f t="shared" si="7"/>
        <v>OK</v>
      </c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5"/>
      <c r="AI205" s="75"/>
      <c r="AJ205" s="75"/>
      <c r="AK205" s="75"/>
    </row>
    <row r="206" spans="1:37" ht="39.950000000000003" customHeight="1" x14ac:dyDescent="0.25">
      <c r="A206" s="118"/>
      <c r="B206" s="121"/>
      <c r="C206" s="47">
        <v>203</v>
      </c>
      <c r="D206" s="48" t="s">
        <v>316</v>
      </c>
      <c r="E206" s="47" t="s">
        <v>566</v>
      </c>
      <c r="F206" s="47" t="s">
        <v>560</v>
      </c>
      <c r="G206" s="49" t="s">
        <v>567</v>
      </c>
      <c r="H206" s="47" t="s">
        <v>28</v>
      </c>
      <c r="I206" s="65" t="s">
        <v>27</v>
      </c>
      <c r="J206" s="88">
        <v>9.1999999999999993</v>
      </c>
      <c r="K206" s="35"/>
      <c r="L206" s="24">
        <f t="shared" si="6"/>
        <v>0</v>
      </c>
      <c r="M206" s="25" t="str">
        <f t="shared" si="7"/>
        <v>OK</v>
      </c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  <c r="AG206" s="74"/>
      <c r="AH206" s="75"/>
      <c r="AI206" s="75"/>
      <c r="AJ206" s="75"/>
      <c r="AK206" s="75"/>
    </row>
    <row r="207" spans="1:37" ht="39.950000000000003" customHeight="1" x14ac:dyDescent="0.25">
      <c r="A207" s="118"/>
      <c r="B207" s="121"/>
      <c r="C207" s="47">
        <v>204</v>
      </c>
      <c r="D207" s="48" t="s">
        <v>316</v>
      </c>
      <c r="E207" s="47" t="s">
        <v>171</v>
      </c>
      <c r="F207" s="47" t="s">
        <v>568</v>
      </c>
      <c r="G207" s="49" t="s">
        <v>569</v>
      </c>
      <c r="H207" s="47" t="s">
        <v>28</v>
      </c>
      <c r="I207" s="65" t="s">
        <v>27</v>
      </c>
      <c r="J207" s="88">
        <v>4.4000000000000004</v>
      </c>
      <c r="K207" s="35"/>
      <c r="L207" s="24">
        <f t="shared" si="6"/>
        <v>0</v>
      </c>
      <c r="M207" s="25" t="str">
        <f t="shared" si="7"/>
        <v>OK</v>
      </c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5"/>
      <c r="AI207" s="75"/>
      <c r="AJ207" s="75"/>
      <c r="AK207" s="75"/>
    </row>
    <row r="208" spans="1:37" ht="39.950000000000003" customHeight="1" x14ac:dyDescent="0.25">
      <c r="A208" s="118"/>
      <c r="B208" s="121"/>
      <c r="C208" s="47">
        <v>205</v>
      </c>
      <c r="D208" s="48" t="s">
        <v>316</v>
      </c>
      <c r="E208" s="47" t="s">
        <v>172</v>
      </c>
      <c r="F208" s="47" t="s">
        <v>560</v>
      </c>
      <c r="G208" s="49" t="s">
        <v>570</v>
      </c>
      <c r="H208" s="47" t="s">
        <v>37</v>
      </c>
      <c r="I208" s="65" t="s">
        <v>27</v>
      </c>
      <c r="J208" s="88">
        <v>3.2</v>
      </c>
      <c r="K208" s="35"/>
      <c r="L208" s="24">
        <f t="shared" si="6"/>
        <v>0</v>
      </c>
      <c r="M208" s="25" t="str">
        <f t="shared" si="7"/>
        <v>OK</v>
      </c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  <c r="AG208" s="74"/>
      <c r="AH208" s="75"/>
      <c r="AI208" s="75"/>
      <c r="AJ208" s="75"/>
      <c r="AK208" s="75"/>
    </row>
    <row r="209" spans="1:37" ht="39.950000000000003" customHeight="1" x14ac:dyDescent="0.25">
      <c r="A209" s="118"/>
      <c r="B209" s="121"/>
      <c r="C209" s="47">
        <v>206</v>
      </c>
      <c r="D209" s="48" t="s">
        <v>316</v>
      </c>
      <c r="E209" s="47" t="s">
        <v>571</v>
      </c>
      <c r="F209" s="47" t="s">
        <v>572</v>
      </c>
      <c r="G209" s="49" t="s">
        <v>573</v>
      </c>
      <c r="H209" s="47" t="s">
        <v>574</v>
      </c>
      <c r="I209" s="65" t="s">
        <v>27</v>
      </c>
      <c r="J209" s="88">
        <v>27</v>
      </c>
      <c r="K209" s="35"/>
      <c r="L209" s="24">
        <f t="shared" si="6"/>
        <v>0</v>
      </c>
      <c r="M209" s="25" t="str">
        <f t="shared" si="7"/>
        <v>OK</v>
      </c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5"/>
      <c r="AI209" s="75"/>
      <c r="AJ209" s="75"/>
      <c r="AK209" s="75"/>
    </row>
    <row r="210" spans="1:37" ht="39.950000000000003" customHeight="1" x14ac:dyDescent="0.25">
      <c r="A210" s="119"/>
      <c r="B210" s="122"/>
      <c r="C210" s="47">
        <v>207</v>
      </c>
      <c r="D210" s="48" t="s">
        <v>316</v>
      </c>
      <c r="E210" s="47" t="s">
        <v>575</v>
      </c>
      <c r="F210" s="47" t="s">
        <v>576</v>
      </c>
      <c r="G210" s="49" t="s">
        <v>577</v>
      </c>
      <c r="H210" s="47" t="s">
        <v>574</v>
      </c>
      <c r="I210" s="65" t="s">
        <v>27</v>
      </c>
      <c r="J210" s="92">
        <v>210</v>
      </c>
      <c r="K210" s="35"/>
      <c r="L210" s="24">
        <f t="shared" si="6"/>
        <v>0</v>
      </c>
      <c r="M210" s="25" t="str">
        <f t="shared" si="7"/>
        <v>OK</v>
      </c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74"/>
      <c r="AH210" s="75"/>
      <c r="AI210" s="75"/>
      <c r="AJ210" s="75"/>
      <c r="AK210" s="75"/>
    </row>
  </sheetData>
  <mergeCells count="64">
    <mergeCell ref="B171:B192"/>
    <mergeCell ref="A193:A197"/>
    <mergeCell ref="B193:B197"/>
    <mergeCell ref="A198:A210"/>
    <mergeCell ref="B198:B210"/>
    <mergeCell ref="A56:A86"/>
    <mergeCell ref="B56:B86"/>
    <mergeCell ref="A87:A89"/>
    <mergeCell ref="B87:B89"/>
    <mergeCell ref="A90:A95"/>
    <mergeCell ref="B90:B95"/>
    <mergeCell ref="B31:B33"/>
    <mergeCell ref="A34:A50"/>
    <mergeCell ref="B34:B50"/>
    <mergeCell ref="A51:A55"/>
    <mergeCell ref="B51:B55"/>
    <mergeCell ref="AH1:AH2"/>
    <mergeCell ref="AI1:AI2"/>
    <mergeCell ref="AJ1:AJ2"/>
    <mergeCell ref="AK1:AK2"/>
    <mergeCell ref="A4:A11"/>
    <mergeCell ref="B4:B11"/>
    <mergeCell ref="AC1:AC2"/>
    <mergeCell ref="AD1:AD2"/>
    <mergeCell ref="AE1:AE2"/>
    <mergeCell ref="AF1:AF2"/>
    <mergeCell ref="AG1:AG2"/>
    <mergeCell ref="X1:X2"/>
    <mergeCell ref="Y1:Y2"/>
    <mergeCell ref="Z1:Z2"/>
    <mergeCell ref="AA1:AA2"/>
    <mergeCell ref="AB1:AB2"/>
    <mergeCell ref="S1:S2"/>
    <mergeCell ref="T1:T2"/>
    <mergeCell ref="U1:U2"/>
    <mergeCell ref="V1:V2"/>
    <mergeCell ref="W1:W2"/>
    <mergeCell ref="N1:N2"/>
    <mergeCell ref="O1:O2"/>
    <mergeCell ref="P1:P2"/>
    <mergeCell ref="Q1:Q2"/>
    <mergeCell ref="R1:R2"/>
    <mergeCell ref="A1:F1"/>
    <mergeCell ref="G1:J1"/>
    <mergeCell ref="K1:M1"/>
    <mergeCell ref="A12:A23"/>
    <mergeCell ref="B12:B23"/>
    <mergeCell ref="A2:M2"/>
    <mergeCell ref="A24:A30"/>
    <mergeCell ref="B24:B30"/>
    <mergeCell ref="A31:A33"/>
    <mergeCell ref="B159:B170"/>
    <mergeCell ref="A171:A192"/>
    <mergeCell ref="A133:A144"/>
    <mergeCell ref="B133:B144"/>
    <mergeCell ref="A145:A158"/>
    <mergeCell ref="B145:B158"/>
    <mergeCell ref="A159:A170"/>
    <mergeCell ref="A96:A108"/>
    <mergeCell ref="B96:B108"/>
    <mergeCell ref="A109:A111"/>
    <mergeCell ref="B109:B111"/>
    <mergeCell ref="A112:A129"/>
    <mergeCell ref="B112:B129"/>
  </mergeCells>
  <conditionalFormatting sqref="Y5:AG210">
    <cfRule type="cellIs" dxfId="305" priority="37" stopIfTrue="1" operator="greaterThan">
      <formula>0</formula>
    </cfRule>
    <cfRule type="cellIs" dxfId="304" priority="38" stopIfTrue="1" operator="greaterThan">
      <formula>0</formula>
    </cfRule>
    <cfRule type="cellIs" dxfId="303" priority="39" stopIfTrue="1" operator="greaterThan">
      <formula>0</formula>
    </cfRule>
  </conditionalFormatting>
  <conditionalFormatting sqref="V5:X210">
    <cfRule type="cellIs" dxfId="302" priority="25" stopIfTrue="1" operator="greaterThan">
      <formula>0</formula>
    </cfRule>
    <cfRule type="cellIs" dxfId="301" priority="26" stopIfTrue="1" operator="greaterThan">
      <formula>0</formula>
    </cfRule>
    <cfRule type="cellIs" dxfId="300" priority="27" stopIfTrue="1" operator="greaterThan">
      <formula>0</formula>
    </cfRule>
  </conditionalFormatting>
  <conditionalFormatting sqref="Y4:AG4">
    <cfRule type="cellIs" dxfId="299" priority="40" stopIfTrue="1" operator="greaterThan">
      <formula>0</formula>
    </cfRule>
    <cfRule type="cellIs" dxfId="298" priority="41" stopIfTrue="1" operator="greaterThan">
      <formula>0</formula>
    </cfRule>
    <cfRule type="cellIs" dxfId="297" priority="42" stopIfTrue="1" operator="greaterThan">
      <formula>0</formula>
    </cfRule>
  </conditionalFormatting>
  <conditionalFormatting sqref="V4:X4">
    <cfRule type="cellIs" dxfId="296" priority="28" stopIfTrue="1" operator="greaterThan">
      <formula>0</formula>
    </cfRule>
    <cfRule type="cellIs" dxfId="295" priority="29" stopIfTrue="1" operator="greaterThan">
      <formula>0</formula>
    </cfRule>
    <cfRule type="cellIs" dxfId="294" priority="30" stopIfTrue="1" operator="greaterThan">
      <formula>0</formula>
    </cfRule>
  </conditionalFormatting>
  <conditionalFormatting sqref="Y5:AG210">
    <cfRule type="cellIs" dxfId="293" priority="43" stopIfTrue="1" operator="greaterThan">
      <formula>0</formula>
    </cfRule>
    <cfRule type="cellIs" dxfId="292" priority="44" stopIfTrue="1" operator="greaterThan">
      <formula>0</formula>
    </cfRule>
    <cfRule type="cellIs" dxfId="291" priority="45" stopIfTrue="1" operator="greaterThan">
      <formula>0</formula>
    </cfRule>
  </conditionalFormatting>
  <conditionalFormatting sqref="N4">
    <cfRule type="cellIs" dxfId="290" priority="10" stopIfTrue="1" operator="greaterThan">
      <formula>0</formula>
    </cfRule>
    <cfRule type="cellIs" dxfId="289" priority="11" stopIfTrue="1" operator="greaterThan">
      <formula>0</formula>
    </cfRule>
    <cfRule type="cellIs" dxfId="288" priority="12" stopIfTrue="1" operator="greaterThan">
      <formula>0</formula>
    </cfRule>
  </conditionalFormatting>
  <conditionalFormatting sqref="N5:N210">
    <cfRule type="cellIs" dxfId="287" priority="7" stopIfTrue="1" operator="greaterThan">
      <formula>0</formula>
    </cfRule>
    <cfRule type="cellIs" dxfId="286" priority="8" stopIfTrue="1" operator="greaterThan">
      <formula>0</formula>
    </cfRule>
    <cfRule type="cellIs" dxfId="285" priority="9" stopIfTrue="1" operator="greaterThan">
      <formula>0</formula>
    </cfRule>
  </conditionalFormatting>
  <conditionalFormatting sqref="O5:U210">
    <cfRule type="cellIs" dxfId="284" priority="1" stopIfTrue="1" operator="greaterThan">
      <formula>0</formula>
    </cfRule>
    <cfRule type="cellIs" dxfId="283" priority="2" stopIfTrue="1" operator="greaterThan">
      <formula>0</formula>
    </cfRule>
    <cfRule type="cellIs" dxfId="282" priority="3" stopIfTrue="1" operator="greaterThan">
      <formula>0</formula>
    </cfRule>
  </conditionalFormatting>
  <conditionalFormatting sqref="O4:U4">
    <cfRule type="cellIs" dxfId="281" priority="4" stopIfTrue="1" operator="greaterThan">
      <formula>0</formula>
    </cfRule>
    <cfRule type="cellIs" dxfId="280" priority="5" stopIfTrue="1" operator="greaterThan">
      <formula>0</formula>
    </cfRule>
    <cfRule type="cellIs" dxfId="279" priority="6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210"/>
  <sheetViews>
    <sheetView topLeftCell="F211" zoomScale="80" zoomScaleNormal="80" workbookViewId="0">
      <selection activeCell="L4" sqref="L4"/>
    </sheetView>
  </sheetViews>
  <sheetFormatPr defaultColWidth="9.7109375" defaultRowHeight="30" customHeight="1" x14ac:dyDescent="0.25"/>
  <cols>
    <col min="1" max="1" width="6.7109375" style="1" customWidth="1"/>
    <col min="2" max="2" width="30.28515625" style="1" customWidth="1"/>
    <col min="3" max="3" width="7.7109375" style="1" customWidth="1"/>
    <col min="4" max="4" width="8.85546875" style="1" customWidth="1"/>
    <col min="5" max="5" width="16.28515625" style="1" customWidth="1"/>
    <col min="6" max="6" width="18.140625" style="26" customWidth="1"/>
    <col min="7" max="7" width="56" style="1" customWidth="1"/>
    <col min="8" max="8" width="9.85546875" style="1" bestFit="1" customWidth="1"/>
    <col min="9" max="9" width="16.7109375" style="1" customWidth="1"/>
    <col min="10" max="10" width="12.7109375" style="38" bestFit="1" customWidth="1"/>
    <col min="11" max="11" width="12" style="19" customWidth="1"/>
    <col min="12" max="12" width="13.28515625" style="27" customWidth="1"/>
    <col min="13" max="13" width="12.5703125" style="17" customWidth="1"/>
    <col min="14" max="25" width="14.7109375" style="18" customWidth="1"/>
    <col min="26" max="37" width="14.7109375" style="15" customWidth="1"/>
    <col min="38" max="16384" width="9.7109375" style="15"/>
  </cols>
  <sheetData>
    <row r="1" spans="1:37" ht="30" customHeight="1" x14ac:dyDescent="0.25">
      <c r="A1" s="108" t="s">
        <v>406</v>
      </c>
      <c r="B1" s="108"/>
      <c r="C1" s="108"/>
      <c r="D1" s="108"/>
      <c r="E1" s="108"/>
      <c r="F1" s="108"/>
      <c r="G1" s="108" t="s">
        <v>26</v>
      </c>
      <c r="H1" s="108"/>
      <c r="I1" s="108"/>
      <c r="J1" s="108"/>
      <c r="K1" s="108" t="s">
        <v>407</v>
      </c>
      <c r="L1" s="108"/>
      <c r="M1" s="108"/>
      <c r="N1" s="116" t="s">
        <v>597</v>
      </c>
      <c r="O1" s="116" t="s">
        <v>598</v>
      </c>
      <c r="P1" s="116" t="s">
        <v>599</v>
      </c>
      <c r="Q1" s="116" t="s">
        <v>600</v>
      </c>
      <c r="R1" s="116" t="s">
        <v>601</v>
      </c>
      <c r="S1" s="115" t="s">
        <v>409</v>
      </c>
      <c r="T1" s="115" t="s">
        <v>409</v>
      </c>
      <c r="U1" s="115" t="s">
        <v>409</v>
      </c>
      <c r="V1" s="115" t="s">
        <v>409</v>
      </c>
      <c r="W1" s="115" t="s">
        <v>409</v>
      </c>
      <c r="X1" s="115" t="s">
        <v>409</v>
      </c>
      <c r="Y1" s="115" t="s">
        <v>409</v>
      </c>
      <c r="Z1" s="115" t="s">
        <v>409</v>
      </c>
      <c r="AA1" s="115" t="s">
        <v>409</v>
      </c>
      <c r="AB1" s="115" t="s">
        <v>409</v>
      </c>
      <c r="AC1" s="115" t="s">
        <v>409</v>
      </c>
      <c r="AD1" s="115" t="s">
        <v>409</v>
      </c>
      <c r="AE1" s="115" t="s">
        <v>409</v>
      </c>
      <c r="AF1" s="115" t="s">
        <v>409</v>
      </c>
      <c r="AG1" s="115" t="s">
        <v>409</v>
      </c>
      <c r="AH1" s="115" t="s">
        <v>409</v>
      </c>
      <c r="AI1" s="115" t="s">
        <v>409</v>
      </c>
      <c r="AJ1" s="115" t="s">
        <v>409</v>
      </c>
      <c r="AK1" s="115" t="s">
        <v>409</v>
      </c>
    </row>
    <row r="2" spans="1:37" ht="30" customHeight="1" x14ac:dyDescent="0.25">
      <c r="A2" s="108" t="s">
        <v>310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16"/>
      <c r="O2" s="116"/>
      <c r="P2" s="116"/>
      <c r="Q2" s="116"/>
      <c r="R2" s="116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</row>
    <row r="3" spans="1:37" s="16" customFormat="1" ht="30" customHeight="1" x14ac:dyDescent="0.2">
      <c r="A3" s="31" t="s">
        <v>1</v>
      </c>
      <c r="B3" s="39" t="s">
        <v>311</v>
      </c>
      <c r="C3" s="31" t="s">
        <v>312</v>
      </c>
      <c r="D3" s="31" t="s">
        <v>313</v>
      </c>
      <c r="E3" s="31" t="s">
        <v>46</v>
      </c>
      <c r="F3" s="30" t="s">
        <v>578</v>
      </c>
      <c r="G3" s="32" t="s">
        <v>314</v>
      </c>
      <c r="H3" s="32" t="s">
        <v>315</v>
      </c>
      <c r="I3" s="32" t="s">
        <v>38</v>
      </c>
      <c r="J3" s="37" t="s">
        <v>2</v>
      </c>
      <c r="K3" s="33" t="s">
        <v>24</v>
      </c>
      <c r="L3" s="34" t="s">
        <v>0</v>
      </c>
      <c r="M3" s="31" t="s">
        <v>3</v>
      </c>
      <c r="N3" s="100">
        <v>43535</v>
      </c>
      <c r="O3" s="100">
        <v>43535</v>
      </c>
      <c r="P3" s="100">
        <v>43535</v>
      </c>
      <c r="Q3" s="100">
        <v>43535</v>
      </c>
      <c r="R3" s="100">
        <v>43655</v>
      </c>
      <c r="S3" s="73" t="s">
        <v>408</v>
      </c>
      <c r="T3" s="73" t="s">
        <v>408</v>
      </c>
      <c r="U3" s="73" t="s">
        <v>408</v>
      </c>
      <c r="V3" s="73" t="s">
        <v>408</v>
      </c>
      <c r="W3" s="73" t="s">
        <v>408</v>
      </c>
      <c r="X3" s="73" t="s">
        <v>408</v>
      </c>
      <c r="Y3" s="73" t="s">
        <v>408</v>
      </c>
      <c r="Z3" s="73" t="s">
        <v>408</v>
      </c>
      <c r="AA3" s="73" t="s">
        <v>408</v>
      </c>
      <c r="AB3" s="73" t="s">
        <v>408</v>
      </c>
      <c r="AC3" s="73" t="s">
        <v>408</v>
      </c>
      <c r="AD3" s="73" t="s">
        <v>408</v>
      </c>
      <c r="AE3" s="73" t="s">
        <v>408</v>
      </c>
      <c r="AF3" s="73" t="s">
        <v>408</v>
      </c>
      <c r="AG3" s="73" t="s">
        <v>408</v>
      </c>
      <c r="AH3" s="73" t="s">
        <v>408</v>
      </c>
      <c r="AI3" s="73" t="s">
        <v>408</v>
      </c>
      <c r="AJ3" s="73" t="s">
        <v>408</v>
      </c>
      <c r="AK3" s="73" t="s">
        <v>408</v>
      </c>
    </row>
    <row r="4" spans="1:37" ht="39.950000000000003" customHeight="1" x14ac:dyDescent="0.25">
      <c r="A4" s="117">
        <v>1</v>
      </c>
      <c r="B4" s="120" t="s">
        <v>410</v>
      </c>
      <c r="C4" s="47">
        <v>1</v>
      </c>
      <c r="D4" s="48" t="s">
        <v>316</v>
      </c>
      <c r="E4" s="47" t="s">
        <v>47</v>
      </c>
      <c r="F4" s="47" t="s">
        <v>411</v>
      </c>
      <c r="G4" s="49" t="s">
        <v>48</v>
      </c>
      <c r="H4" s="47" t="s">
        <v>25</v>
      </c>
      <c r="I4" s="50" t="s">
        <v>27</v>
      </c>
      <c r="J4" s="88">
        <v>11.94</v>
      </c>
      <c r="K4" s="35">
        <v>25</v>
      </c>
      <c r="L4" s="24">
        <f>K4-(SUM(N4:AG4))</f>
        <v>0</v>
      </c>
      <c r="M4" s="25" t="str">
        <f>IF(L4&lt;0,"ATENÇÃO","OK")</f>
        <v>OK</v>
      </c>
      <c r="N4" s="74"/>
      <c r="O4" s="74"/>
      <c r="P4" s="74"/>
      <c r="Q4" s="74">
        <v>25</v>
      </c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5"/>
      <c r="AI4" s="75"/>
      <c r="AJ4" s="75"/>
      <c r="AK4" s="75"/>
    </row>
    <row r="5" spans="1:37" ht="39.950000000000003" customHeight="1" x14ac:dyDescent="0.25">
      <c r="A5" s="118"/>
      <c r="B5" s="121"/>
      <c r="C5" s="47">
        <v>2</v>
      </c>
      <c r="D5" s="48" t="s">
        <v>318</v>
      </c>
      <c r="E5" s="47" t="s">
        <v>53</v>
      </c>
      <c r="F5" s="47" t="s">
        <v>412</v>
      </c>
      <c r="G5" s="49" t="s">
        <v>413</v>
      </c>
      <c r="H5" s="47" t="s">
        <v>28</v>
      </c>
      <c r="I5" s="50" t="s">
        <v>27</v>
      </c>
      <c r="J5" s="88">
        <v>1.96</v>
      </c>
      <c r="K5" s="35">
        <v>20</v>
      </c>
      <c r="L5" s="24">
        <f t="shared" ref="L5:L68" si="0">K5-(SUM(N5:AG5))</f>
        <v>20</v>
      </c>
      <c r="M5" s="25" t="str">
        <f t="shared" ref="M5:M68" si="1">IF(L5&lt;0,"ATENÇÃO","OK")</f>
        <v>OK</v>
      </c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5"/>
      <c r="AI5" s="75"/>
      <c r="AJ5" s="75"/>
      <c r="AK5" s="75"/>
    </row>
    <row r="6" spans="1:37" ht="39.950000000000003" customHeight="1" x14ac:dyDescent="0.25">
      <c r="A6" s="118"/>
      <c r="B6" s="121"/>
      <c r="C6" s="47">
        <v>3</v>
      </c>
      <c r="D6" s="48" t="s">
        <v>317</v>
      </c>
      <c r="E6" s="47" t="s">
        <v>49</v>
      </c>
      <c r="F6" s="47" t="s">
        <v>414</v>
      </c>
      <c r="G6" s="49" t="s">
        <v>50</v>
      </c>
      <c r="H6" s="47" t="s">
        <v>25</v>
      </c>
      <c r="I6" s="50" t="s">
        <v>27</v>
      </c>
      <c r="J6" s="88">
        <v>2.69</v>
      </c>
      <c r="K6" s="35">
        <v>40</v>
      </c>
      <c r="L6" s="24">
        <f t="shared" si="0"/>
        <v>40</v>
      </c>
      <c r="M6" s="25" t="str">
        <f t="shared" si="1"/>
        <v>OK</v>
      </c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5"/>
      <c r="AI6" s="75"/>
      <c r="AJ6" s="75"/>
      <c r="AK6" s="75"/>
    </row>
    <row r="7" spans="1:37" ht="39.950000000000003" customHeight="1" x14ac:dyDescent="0.25">
      <c r="A7" s="118"/>
      <c r="B7" s="121"/>
      <c r="C7" s="47">
        <v>4</v>
      </c>
      <c r="D7" s="48" t="s">
        <v>317</v>
      </c>
      <c r="E7" s="47" t="s">
        <v>51</v>
      </c>
      <c r="F7" s="47" t="s">
        <v>415</v>
      </c>
      <c r="G7" s="49" t="s">
        <v>52</v>
      </c>
      <c r="H7" s="47" t="s">
        <v>25</v>
      </c>
      <c r="I7" s="50" t="s">
        <v>27</v>
      </c>
      <c r="J7" s="88">
        <v>2.77</v>
      </c>
      <c r="K7" s="35"/>
      <c r="L7" s="24">
        <f t="shared" si="0"/>
        <v>0</v>
      </c>
      <c r="M7" s="25" t="str">
        <f t="shared" si="1"/>
        <v>OK</v>
      </c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5"/>
      <c r="AI7" s="75"/>
      <c r="AJ7" s="75"/>
      <c r="AK7" s="75"/>
    </row>
    <row r="8" spans="1:37" ht="39.950000000000003" customHeight="1" x14ac:dyDescent="0.25">
      <c r="A8" s="118"/>
      <c r="B8" s="121"/>
      <c r="C8" s="47">
        <v>5</v>
      </c>
      <c r="D8" s="48" t="s">
        <v>317</v>
      </c>
      <c r="E8" s="47" t="s">
        <v>64</v>
      </c>
      <c r="F8" s="47" t="s">
        <v>416</v>
      </c>
      <c r="G8" s="49" t="s">
        <v>417</v>
      </c>
      <c r="H8" s="47" t="s">
        <v>25</v>
      </c>
      <c r="I8" s="50" t="s">
        <v>27</v>
      </c>
      <c r="J8" s="88">
        <v>0.77</v>
      </c>
      <c r="K8" s="35">
        <v>90</v>
      </c>
      <c r="L8" s="24">
        <f t="shared" si="0"/>
        <v>90</v>
      </c>
      <c r="M8" s="25" t="str">
        <f t="shared" si="1"/>
        <v>OK</v>
      </c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5"/>
      <c r="AI8" s="75"/>
      <c r="AJ8" s="75"/>
      <c r="AK8" s="75"/>
    </row>
    <row r="9" spans="1:37" ht="39.950000000000003" customHeight="1" x14ac:dyDescent="0.25">
      <c r="A9" s="118"/>
      <c r="B9" s="121"/>
      <c r="C9" s="47">
        <v>6</v>
      </c>
      <c r="D9" s="48" t="s">
        <v>318</v>
      </c>
      <c r="E9" s="47" t="s">
        <v>67</v>
      </c>
      <c r="F9" s="47" t="s">
        <v>418</v>
      </c>
      <c r="G9" s="49" t="s">
        <v>68</v>
      </c>
      <c r="H9" s="47" t="s">
        <v>25</v>
      </c>
      <c r="I9" s="50" t="s">
        <v>27</v>
      </c>
      <c r="J9" s="88">
        <v>7.23</v>
      </c>
      <c r="K9" s="35">
        <v>15</v>
      </c>
      <c r="L9" s="24">
        <f t="shared" si="0"/>
        <v>15</v>
      </c>
      <c r="M9" s="25" t="str">
        <f t="shared" si="1"/>
        <v>OK</v>
      </c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5"/>
      <c r="AI9" s="75"/>
      <c r="AJ9" s="75"/>
      <c r="AK9" s="75"/>
    </row>
    <row r="10" spans="1:37" ht="39.950000000000003" customHeight="1" x14ac:dyDescent="0.25">
      <c r="A10" s="118"/>
      <c r="B10" s="121"/>
      <c r="C10" s="47">
        <v>7</v>
      </c>
      <c r="D10" s="48" t="s">
        <v>318</v>
      </c>
      <c r="E10" s="47" t="s">
        <v>69</v>
      </c>
      <c r="F10" s="47" t="s">
        <v>418</v>
      </c>
      <c r="G10" s="49" t="s">
        <v>70</v>
      </c>
      <c r="H10" s="47" t="s">
        <v>25</v>
      </c>
      <c r="I10" s="50" t="s">
        <v>27</v>
      </c>
      <c r="J10" s="88">
        <v>18.79</v>
      </c>
      <c r="K10" s="35">
        <v>15</v>
      </c>
      <c r="L10" s="24">
        <f t="shared" si="0"/>
        <v>15</v>
      </c>
      <c r="M10" s="25" t="str">
        <f t="shared" si="1"/>
        <v>OK</v>
      </c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5"/>
      <c r="AI10" s="75"/>
      <c r="AJ10" s="75"/>
      <c r="AK10" s="75"/>
    </row>
    <row r="11" spans="1:37" ht="39.950000000000003" customHeight="1" x14ac:dyDescent="0.25">
      <c r="A11" s="119"/>
      <c r="B11" s="122"/>
      <c r="C11" s="47">
        <v>8</v>
      </c>
      <c r="D11" s="48" t="s">
        <v>318</v>
      </c>
      <c r="E11" s="47" t="s">
        <v>71</v>
      </c>
      <c r="F11" s="47" t="s">
        <v>418</v>
      </c>
      <c r="G11" s="49" t="s">
        <v>72</v>
      </c>
      <c r="H11" s="47" t="s">
        <v>25</v>
      </c>
      <c r="I11" s="50" t="s">
        <v>27</v>
      </c>
      <c r="J11" s="88">
        <v>30</v>
      </c>
      <c r="K11" s="35">
        <v>15</v>
      </c>
      <c r="L11" s="24">
        <f t="shared" si="0"/>
        <v>15</v>
      </c>
      <c r="M11" s="25" t="str">
        <f t="shared" si="1"/>
        <v>OK</v>
      </c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5"/>
      <c r="AI11" s="75"/>
      <c r="AJ11" s="75"/>
      <c r="AK11" s="75"/>
    </row>
    <row r="12" spans="1:37" ht="39.950000000000003" customHeight="1" x14ac:dyDescent="0.25">
      <c r="A12" s="109">
        <v>2</v>
      </c>
      <c r="B12" s="112" t="s">
        <v>410</v>
      </c>
      <c r="C12" s="51">
        <v>9</v>
      </c>
      <c r="D12" s="52" t="s">
        <v>320</v>
      </c>
      <c r="E12" s="51" t="s">
        <v>60</v>
      </c>
      <c r="F12" s="51" t="s">
        <v>419</v>
      </c>
      <c r="G12" s="53" t="s">
        <v>321</v>
      </c>
      <c r="H12" s="51" t="s">
        <v>34</v>
      </c>
      <c r="I12" s="54" t="s">
        <v>61</v>
      </c>
      <c r="J12" s="89">
        <v>6.67</v>
      </c>
      <c r="K12" s="35">
        <v>30</v>
      </c>
      <c r="L12" s="24">
        <f t="shared" si="0"/>
        <v>20</v>
      </c>
      <c r="M12" s="25" t="str">
        <f t="shared" si="1"/>
        <v>OK</v>
      </c>
      <c r="N12" s="74"/>
      <c r="O12" s="74"/>
      <c r="P12" s="74"/>
      <c r="Q12" s="74">
        <v>10</v>
      </c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5"/>
      <c r="AI12" s="75"/>
      <c r="AJ12" s="75"/>
      <c r="AK12" s="75"/>
    </row>
    <row r="13" spans="1:37" ht="39.950000000000003" customHeight="1" x14ac:dyDescent="0.25">
      <c r="A13" s="110"/>
      <c r="B13" s="113"/>
      <c r="C13" s="51">
        <v>10</v>
      </c>
      <c r="D13" s="52" t="s">
        <v>316</v>
      </c>
      <c r="E13" s="51" t="s">
        <v>74</v>
      </c>
      <c r="F13" s="51" t="s">
        <v>420</v>
      </c>
      <c r="G13" s="53" t="s">
        <v>421</v>
      </c>
      <c r="H13" s="51" t="s">
        <v>37</v>
      </c>
      <c r="I13" s="54" t="s">
        <v>27</v>
      </c>
      <c r="J13" s="89">
        <v>2.27</v>
      </c>
      <c r="K13" s="35">
        <v>70</v>
      </c>
      <c r="L13" s="24">
        <f t="shared" si="0"/>
        <v>70</v>
      </c>
      <c r="M13" s="25" t="str">
        <f t="shared" si="1"/>
        <v>OK</v>
      </c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5"/>
      <c r="AI13" s="75"/>
      <c r="AJ13" s="75"/>
      <c r="AK13" s="75"/>
    </row>
    <row r="14" spans="1:37" ht="39.950000000000003" customHeight="1" x14ac:dyDescent="0.25">
      <c r="A14" s="110"/>
      <c r="B14" s="113"/>
      <c r="C14" s="51">
        <v>11</v>
      </c>
      <c r="D14" s="52" t="s">
        <v>316</v>
      </c>
      <c r="E14" s="51" t="s">
        <v>73</v>
      </c>
      <c r="F14" s="51" t="s">
        <v>422</v>
      </c>
      <c r="G14" s="53" t="s">
        <v>423</v>
      </c>
      <c r="H14" s="51" t="s">
        <v>37</v>
      </c>
      <c r="I14" s="54" t="s">
        <v>27</v>
      </c>
      <c r="J14" s="89">
        <v>4.79</v>
      </c>
      <c r="K14" s="35">
        <v>70</v>
      </c>
      <c r="L14" s="24">
        <f t="shared" si="0"/>
        <v>70</v>
      </c>
      <c r="M14" s="25" t="str">
        <f t="shared" si="1"/>
        <v>OK</v>
      </c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5"/>
      <c r="AI14" s="75"/>
      <c r="AJ14" s="75"/>
      <c r="AK14" s="75"/>
    </row>
    <row r="15" spans="1:37" ht="39.950000000000003" customHeight="1" x14ac:dyDescent="0.25">
      <c r="A15" s="110"/>
      <c r="B15" s="113"/>
      <c r="C15" s="51">
        <v>12</v>
      </c>
      <c r="D15" s="52" t="s">
        <v>316</v>
      </c>
      <c r="E15" s="51" t="s">
        <v>76</v>
      </c>
      <c r="F15" s="51" t="s">
        <v>424</v>
      </c>
      <c r="G15" s="53" t="s">
        <v>77</v>
      </c>
      <c r="H15" s="51" t="s">
        <v>25</v>
      </c>
      <c r="I15" s="54" t="s">
        <v>27</v>
      </c>
      <c r="J15" s="89">
        <v>24.44</v>
      </c>
      <c r="K15" s="35">
        <v>5</v>
      </c>
      <c r="L15" s="24">
        <f t="shared" si="0"/>
        <v>5</v>
      </c>
      <c r="M15" s="25" t="str">
        <f t="shared" si="1"/>
        <v>OK</v>
      </c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5"/>
      <c r="AI15" s="75"/>
      <c r="AJ15" s="75"/>
      <c r="AK15" s="75"/>
    </row>
    <row r="16" spans="1:37" ht="39.950000000000003" customHeight="1" x14ac:dyDescent="0.25">
      <c r="A16" s="110"/>
      <c r="B16" s="113"/>
      <c r="C16" s="51">
        <v>13</v>
      </c>
      <c r="D16" s="52" t="s">
        <v>322</v>
      </c>
      <c r="E16" s="51" t="s">
        <v>75</v>
      </c>
      <c r="F16" s="51" t="s">
        <v>425</v>
      </c>
      <c r="G16" s="53" t="s">
        <v>426</v>
      </c>
      <c r="H16" s="51" t="s">
        <v>25</v>
      </c>
      <c r="I16" s="54" t="s">
        <v>27</v>
      </c>
      <c r="J16" s="89">
        <v>23.55</v>
      </c>
      <c r="K16" s="35"/>
      <c r="L16" s="24">
        <f t="shared" si="0"/>
        <v>0</v>
      </c>
      <c r="M16" s="25" t="str">
        <f t="shared" si="1"/>
        <v>OK</v>
      </c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5"/>
      <c r="AI16" s="75"/>
      <c r="AJ16" s="75"/>
      <c r="AK16" s="75"/>
    </row>
    <row r="17" spans="1:37" ht="39.950000000000003" customHeight="1" x14ac:dyDescent="0.25">
      <c r="A17" s="110"/>
      <c r="B17" s="113"/>
      <c r="C17" s="51">
        <v>14</v>
      </c>
      <c r="D17" s="52" t="s">
        <v>322</v>
      </c>
      <c r="E17" s="51" t="s">
        <v>75</v>
      </c>
      <c r="F17" s="51" t="s">
        <v>427</v>
      </c>
      <c r="G17" s="53" t="s">
        <v>428</v>
      </c>
      <c r="H17" s="51" t="s">
        <v>25</v>
      </c>
      <c r="I17" s="54" t="s">
        <v>27</v>
      </c>
      <c r="J17" s="89">
        <v>25.7</v>
      </c>
      <c r="K17" s="35"/>
      <c r="L17" s="24">
        <f t="shared" si="0"/>
        <v>0</v>
      </c>
      <c r="M17" s="25" t="str">
        <f t="shared" si="1"/>
        <v>OK</v>
      </c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5"/>
      <c r="AI17" s="75"/>
      <c r="AJ17" s="75"/>
      <c r="AK17" s="75"/>
    </row>
    <row r="18" spans="1:37" ht="39.950000000000003" customHeight="1" x14ac:dyDescent="0.25">
      <c r="A18" s="110"/>
      <c r="B18" s="113"/>
      <c r="C18" s="51">
        <v>15</v>
      </c>
      <c r="D18" s="52" t="s">
        <v>318</v>
      </c>
      <c r="E18" s="51" t="s">
        <v>59</v>
      </c>
      <c r="F18" s="51" t="s">
        <v>416</v>
      </c>
      <c r="G18" s="55" t="s">
        <v>387</v>
      </c>
      <c r="H18" s="51" t="s">
        <v>25</v>
      </c>
      <c r="I18" s="54" t="s">
        <v>27</v>
      </c>
      <c r="J18" s="89">
        <v>1.1599999999999999</v>
      </c>
      <c r="K18" s="35">
        <v>80</v>
      </c>
      <c r="L18" s="24">
        <f t="shared" si="0"/>
        <v>80</v>
      </c>
      <c r="M18" s="25" t="str">
        <f t="shared" si="1"/>
        <v>OK</v>
      </c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5"/>
      <c r="AI18" s="75"/>
      <c r="AJ18" s="75"/>
      <c r="AK18" s="75"/>
    </row>
    <row r="19" spans="1:37" ht="39.950000000000003" customHeight="1" x14ac:dyDescent="0.25">
      <c r="A19" s="110"/>
      <c r="B19" s="113"/>
      <c r="C19" s="51">
        <v>16</v>
      </c>
      <c r="D19" s="52" t="s">
        <v>317</v>
      </c>
      <c r="E19" s="51" t="s">
        <v>78</v>
      </c>
      <c r="F19" s="51" t="s">
        <v>411</v>
      </c>
      <c r="G19" s="53" t="s">
        <v>429</v>
      </c>
      <c r="H19" s="51" t="s">
        <v>25</v>
      </c>
      <c r="I19" s="54" t="s">
        <v>27</v>
      </c>
      <c r="J19" s="89">
        <v>9.77</v>
      </c>
      <c r="K19" s="35">
        <v>30</v>
      </c>
      <c r="L19" s="24">
        <f t="shared" si="0"/>
        <v>0</v>
      </c>
      <c r="M19" s="25" t="str">
        <f t="shared" si="1"/>
        <v>OK</v>
      </c>
      <c r="N19" s="74"/>
      <c r="O19" s="74"/>
      <c r="P19" s="74"/>
      <c r="Q19" s="74">
        <v>30</v>
      </c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5"/>
      <c r="AI19" s="75"/>
      <c r="AJ19" s="75"/>
      <c r="AK19" s="75"/>
    </row>
    <row r="20" spans="1:37" ht="39.950000000000003" customHeight="1" x14ac:dyDescent="0.25">
      <c r="A20" s="110"/>
      <c r="B20" s="113"/>
      <c r="C20" s="51">
        <v>17</v>
      </c>
      <c r="D20" s="52" t="s">
        <v>317</v>
      </c>
      <c r="E20" s="51" t="s">
        <v>79</v>
      </c>
      <c r="F20" s="51" t="s">
        <v>411</v>
      </c>
      <c r="G20" s="53" t="s">
        <v>80</v>
      </c>
      <c r="H20" s="51" t="s">
        <v>25</v>
      </c>
      <c r="I20" s="54" t="s">
        <v>27</v>
      </c>
      <c r="J20" s="89">
        <v>2.1800000000000002</v>
      </c>
      <c r="K20" s="35">
        <v>80</v>
      </c>
      <c r="L20" s="24">
        <f t="shared" si="0"/>
        <v>0</v>
      </c>
      <c r="M20" s="25" t="str">
        <f t="shared" si="1"/>
        <v>OK</v>
      </c>
      <c r="N20" s="74"/>
      <c r="O20" s="74"/>
      <c r="P20" s="74"/>
      <c r="Q20" s="74">
        <v>80</v>
      </c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5"/>
      <c r="AI20" s="75"/>
      <c r="AJ20" s="75"/>
      <c r="AK20" s="75"/>
    </row>
    <row r="21" spans="1:37" ht="39.950000000000003" customHeight="1" x14ac:dyDescent="0.25">
      <c r="A21" s="110"/>
      <c r="B21" s="113"/>
      <c r="C21" s="51">
        <v>18</v>
      </c>
      <c r="D21" s="52" t="s">
        <v>316</v>
      </c>
      <c r="E21" s="51" t="s">
        <v>85</v>
      </c>
      <c r="F21" s="51" t="s">
        <v>430</v>
      </c>
      <c r="G21" s="63" t="s">
        <v>35</v>
      </c>
      <c r="H21" s="51" t="s">
        <v>25</v>
      </c>
      <c r="I21" s="54" t="s">
        <v>27</v>
      </c>
      <c r="J21" s="89">
        <v>7.55</v>
      </c>
      <c r="K21" s="35">
        <v>15</v>
      </c>
      <c r="L21" s="24">
        <f t="shared" si="0"/>
        <v>15</v>
      </c>
      <c r="M21" s="25" t="str">
        <f t="shared" si="1"/>
        <v>OK</v>
      </c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5"/>
      <c r="AI21" s="75"/>
      <c r="AJ21" s="75"/>
      <c r="AK21" s="75"/>
    </row>
    <row r="22" spans="1:37" ht="39.950000000000003" customHeight="1" x14ac:dyDescent="0.25">
      <c r="A22" s="110"/>
      <c r="B22" s="113"/>
      <c r="C22" s="51">
        <v>19</v>
      </c>
      <c r="D22" s="52" t="s">
        <v>316</v>
      </c>
      <c r="E22" s="51" t="s">
        <v>84</v>
      </c>
      <c r="F22" s="51" t="s">
        <v>431</v>
      </c>
      <c r="G22" s="63" t="s">
        <v>432</v>
      </c>
      <c r="H22" s="51" t="s">
        <v>25</v>
      </c>
      <c r="I22" s="54" t="s">
        <v>27</v>
      </c>
      <c r="J22" s="89">
        <v>8.59</v>
      </c>
      <c r="K22" s="35">
        <v>15</v>
      </c>
      <c r="L22" s="24">
        <f t="shared" si="0"/>
        <v>15</v>
      </c>
      <c r="M22" s="25" t="str">
        <f t="shared" si="1"/>
        <v>OK</v>
      </c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5"/>
      <c r="AI22" s="75"/>
      <c r="AJ22" s="75"/>
      <c r="AK22" s="75"/>
    </row>
    <row r="23" spans="1:37" ht="39.950000000000003" customHeight="1" x14ac:dyDescent="0.25">
      <c r="A23" s="111"/>
      <c r="B23" s="114"/>
      <c r="C23" s="51">
        <v>20</v>
      </c>
      <c r="D23" s="52" t="s">
        <v>316</v>
      </c>
      <c r="E23" s="51" t="s">
        <v>83</v>
      </c>
      <c r="F23" s="51" t="s">
        <v>431</v>
      </c>
      <c r="G23" s="63" t="s">
        <v>433</v>
      </c>
      <c r="H23" s="51" t="s">
        <v>25</v>
      </c>
      <c r="I23" s="54" t="s">
        <v>27</v>
      </c>
      <c r="J23" s="89">
        <v>6.69</v>
      </c>
      <c r="K23" s="35">
        <v>15</v>
      </c>
      <c r="L23" s="24">
        <f t="shared" si="0"/>
        <v>15</v>
      </c>
      <c r="M23" s="25" t="str">
        <f t="shared" si="1"/>
        <v>OK</v>
      </c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5"/>
      <c r="AI23" s="75"/>
      <c r="AJ23" s="75"/>
      <c r="AK23" s="75"/>
    </row>
    <row r="24" spans="1:37" ht="39.950000000000003" customHeight="1" x14ac:dyDescent="0.25">
      <c r="A24" s="126">
        <v>3</v>
      </c>
      <c r="B24" s="120" t="s">
        <v>434</v>
      </c>
      <c r="C24" s="47">
        <v>21</v>
      </c>
      <c r="D24" s="48" t="s">
        <v>318</v>
      </c>
      <c r="E24" s="47" t="s">
        <v>232</v>
      </c>
      <c r="F24" s="47" t="s">
        <v>435</v>
      </c>
      <c r="G24" s="57" t="s">
        <v>436</v>
      </c>
      <c r="H24" s="47" t="s">
        <v>25</v>
      </c>
      <c r="I24" s="50" t="s">
        <v>27</v>
      </c>
      <c r="J24" s="88">
        <v>2.52</v>
      </c>
      <c r="K24" s="35">
        <v>50</v>
      </c>
      <c r="L24" s="24">
        <f t="shared" si="0"/>
        <v>50</v>
      </c>
      <c r="M24" s="25" t="str">
        <f t="shared" si="1"/>
        <v>OK</v>
      </c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5"/>
      <c r="AI24" s="75"/>
      <c r="AJ24" s="75"/>
      <c r="AK24" s="75"/>
    </row>
    <row r="25" spans="1:37" ht="39.950000000000003" customHeight="1" x14ac:dyDescent="0.25">
      <c r="A25" s="127"/>
      <c r="B25" s="121"/>
      <c r="C25" s="47">
        <v>22</v>
      </c>
      <c r="D25" s="48" t="s">
        <v>318</v>
      </c>
      <c r="E25" s="47" t="s">
        <v>231</v>
      </c>
      <c r="F25" s="47" t="s">
        <v>435</v>
      </c>
      <c r="G25" s="57" t="s">
        <v>437</v>
      </c>
      <c r="H25" s="47" t="s">
        <v>25</v>
      </c>
      <c r="I25" s="50" t="s">
        <v>27</v>
      </c>
      <c r="J25" s="88">
        <v>2.52</v>
      </c>
      <c r="K25" s="35">
        <v>50</v>
      </c>
      <c r="L25" s="24">
        <f t="shared" si="0"/>
        <v>50</v>
      </c>
      <c r="M25" s="25" t="str">
        <f t="shared" si="1"/>
        <v>OK</v>
      </c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5"/>
      <c r="AI25" s="75"/>
      <c r="AJ25" s="75"/>
      <c r="AK25" s="75"/>
    </row>
    <row r="26" spans="1:37" ht="39.950000000000003" customHeight="1" x14ac:dyDescent="0.25">
      <c r="A26" s="127"/>
      <c r="B26" s="121"/>
      <c r="C26" s="47">
        <v>23</v>
      </c>
      <c r="D26" s="48" t="s">
        <v>318</v>
      </c>
      <c r="E26" s="47" t="s">
        <v>233</v>
      </c>
      <c r="F26" s="47" t="s">
        <v>435</v>
      </c>
      <c r="G26" s="57" t="s">
        <v>438</v>
      </c>
      <c r="H26" s="47" t="s">
        <v>25</v>
      </c>
      <c r="I26" s="50" t="s">
        <v>27</v>
      </c>
      <c r="J26" s="88">
        <v>2.52</v>
      </c>
      <c r="K26" s="35">
        <v>50</v>
      </c>
      <c r="L26" s="24">
        <f t="shared" si="0"/>
        <v>50</v>
      </c>
      <c r="M26" s="25" t="str">
        <f t="shared" si="1"/>
        <v>OK</v>
      </c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5"/>
      <c r="AI26" s="75"/>
      <c r="AJ26" s="75"/>
      <c r="AK26" s="75"/>
    </row>
    <row r="27" spans="1:37" ht="39.950000000000003" customHeight="1" x14ac:dyDescent="0.25">
      <c r="A27" s="127"/>
      <c r="B27" s="121"/>
      <c r="C27" s="47">
        <v>24</v>
      </c>
      <c r="D27" s="48" t="s">
        <v>318</v>
      </c>
      <c r="E27" s="47" t="s">
        <v>234</v>
      </c>
      <c r="F27" s="47" t="s">
        <v>435</v>
      </c>
      <c r="G27" s="57" t="s">
        <v>439</v>
      </c>
      <c r="H27" s="47" t="s">
        <v>25</v>
      </c>
      <c r="I27" s="50" t="s">
        <v>27</v>
      </c>
      <c r="J27" s="88">
        <v>2.52</v>
      </c>
      <c r="K27" s="35">
        <v>50</v>
      </c>
      <c r="L27" s="24">
        <f t="shared" si="0"/>
        <v>50</v>
      </c>
      <c r="M27" s="25" t="str">
        <f t="shared" si="1"/>
        <v>OK</v>
      </c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5"/>
      <c r="AI27" s="75"/>
      <c r="AJ27" s="75"/>
      <c r="AK27" s="75"/>
    </row>
    <row r="28" spans="1:37" ht="39.950000000000003" customHeight="1" x14ac:dyDescent="0.25">
      <c r="A28" s="127"/>
      <c r="B28" s="121"/>
      <c r="C28" s="47">
        <v>25</v>
      </c>
      <c r="D28" s="48" t="s">
        <v>318</v>
      </c>
      <c r="E28" s="47" t="s">
        <v>235</v>
      </c>
      <c r="F28" s="47" t="s">
        <v>435</v>
      </c>
      <c r="G28" s="57" t="s">
        <v>440</v>
      </c>
      <c r="H28" s="47" t="s">
        <v>25</v>
      </c>
      <c r="I28" s="50" t="s">
        <v>27</v>
      </c>
      <c r="J28" s="88">
        <v>2.52</v>
      </c>
      <c r="K28" s="35">
        <v>50</v>
      </c>
      <c r="L28" s="24">
        <f t="shared" si="0"/>
        <v>50</v>
      </c>
      <c r="M28" s="25" t="str">
        <f t="shared" si="1"/>
        <v>OK</v>
      </c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5"/>
      <c r="AI28" s="75"/>
      <c r="AJ28" s="75"/>
      <c r="AK28" s="75"/>
    </row>
    <row r="29" spans="1:37" ht="39.950000000000003" customHeight="1" x14ac:dyDescent="0.25">
      <c r="A29" s="127"/>
      <c r="B29" s="121"/>
      <c r="C29" s="47">
        <v>26</v>
      </c>
      <c r="D29" s="48" t="s">
        <v>318</v>
      </c>
      <c r="E29" s="47" t="s">
        <v>236</v>
      </c>
      <c r="F29" s="47" t="s">
        <v>435</v>
      </c>
      <c r="G29" s="57" t="s">
        <v>441</v>
      </c>
      <c r="H29" s="47" t="s">
        <v>25</v>
      </c>
      <c r="I29" s="50" t="s">
        <v>27</v>
      </c>
      <c r="J29" s="88">
        <v>2.52</v>
      </c>
      <c r="K29" s="35">
        <v>50</v>
      </c>
      <c r="L29" s="24">
        <f t="shared" si="0"/>
        <v>50</v>
      </c>
      <c r="M29" s="25" t="str">
        <f t="shared" si="1"/>
        <v>OK</v>
      </c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5"/>
      <c r="AI29" s="75"/>
      <c r="AJ29" s="75"/>
      <c r="AK29" s="75"/>
    </row>
    <row r="30" spans="1:37" ht="39.950000000000003" customHeight="1" x14ac:dyDescent="0.25">
      <c r="A30" s="128"/>
      <c r="B30" s="122"/>
      <c r="C30" s="47">
        <v>27</v>
      </c>
      <c r="D30" s="48" t="s">
        <v>318</v>
      </c>
      <c r="E30" s="47" t="s">
        <v>237</v>
      </c>
      <c r="F30" s="47" t="s">
        <v>442</v>
      </c>
      <c r="G30" s="67" t="s">
        <v>238</v>
      </c>
      <c r="H30" s="47" t="s">
        <v>25</v>
      </c>
      <c r="I30" s="65" t="s">
        <v>27</v>
      </c>
      <c r="J30" s="88">
        <v>1.54</v>
      </c>
      <c r="K30" s="35"/>
      <c r="L30" s="24">
        <f t="shared" si="0"/>
        <v>0</v>
      </c>
      <c r="M30" s="25" t="str">
        <f t="shared" si="1"/>
        <v>OK</v>
      </c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5"/>
      <c r="AI30" s="75"/>
      <c r="AJ30" s="75"/>
      <c r="AK30" s="75"/>
    </row>
    <row r="31" spans="1:37" ht="39.950000000000003" customHeight="1" x14ac:dyDescent="0.25">
      <c r="A31" s="109">
        <v>4</v>
      </c>
      <c r="B31" s="112" t="s">
        <v>410</v>
      </c>
      <c r="C31" s="51">
        <v>28</v>
      </c>
      <c r="D31" s="52" t="s">
        <v>318</v>
      </c>
      <c r="E31" s="51" t="s">
        <v>86</v>
      </c>
      <c r="F31" s="51" t="s">
        <v>443</v>
      </c>
      <c r="G31" s="53" t="s">
        <v>388</v>
      </c>
      <c r="H31" s="51" t="s">
        <v>25</v>
      </c>
      <c r="I31" s="54" t="s">
        <v>27</v>
      </c>
      <c r="J31" s="89">
        <v>0.49</v>
      </c>
      <c r="K31" s="35">
        <v>2000</v>
      </c>
      <c r="L31" s="24">
        <f t="shared" si="0"/>
        <v>1500</v>
      </c>
      <c r="M31" s="25" t="str">
        <f t="shared" si="1"/>
        <v>OK</v>
      </c>
      <c r="N31" s="74"/>
      <c r="O31" s="74"/>
      <c r="P31" s="74"/>
      <c r="Q31" s="74">
        <v>500</v>
      </c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5"/>
      <c r="AI31" s="75"/>
      <c r="AJ31" s="75"/>
      <c r="AK31" s="75"/>
    </row>
    <row r="32" spans="1:37" ht="39.950000000000003" customHeight="1" x14ac:dyDescent="0.25">
      <c r="A32" s="110"/>
      <c r="B32" s="113"/>
      <c r="C32" s="51">
        <v>29</v>
      </c>
      <c r="D32" s="52" t="s">
        <v>318</v>
      </c>
      <c r="E32" s="51" t="s">
        <v>87</v>
      </c>
      <c r="F32" s="51" t="s">
        <v>443</v>
      </c>
      <c r="G32" s="53" t="s">
        <v>389</v>
      </c>
      <c r="H32" s="51" t="s">
        <v>25</v>
      </c>
      <c r="I32" s="54" t="s">
        <v>27</v>
      </c>
      <c r="J32" s="89">
        <v>0.49</v>
      </c>
      <c r="K32" s="35">
        <v>2000</v>
      </c>
      <c r="L32" s="24">
        <f t="shared" si="0"/>
        <v>1500</v>
      </c>
      <c r="M32" s="25" t="str">
        <f t="shared" si="1"/>
        <v>OK</v>
      </c>
      <c r="N32" s="74"/>
      <c r="O32" s="74"/>
      <c r="P32" s="74"/>
      <c r="Q32" s="74">
        <v>500</v>
      </c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75"/>
      <c r="AJ32" s="75"/>
      <c r="AK32" s="75"/>
    </row>
    <row r="33" spans="1:37" ht="39.950000000000003" customHeight="1" x14ac:dyDescent="0.25">
      <c r="A33" s="111"/>
      <c r="B33" s="114"/>
      <c r="C33" s="51">
        <v>30</v>
      </c>
      <c r="D33" s="52" t="s">
        <v>318</v>
      </c>
      <c r="E33" s="51" t="s">
        <v>88</v>
      </c>
      <c r="F33" s="51" t="s">
        <v>443</v>
      </c>
      <c r="G33" s="53" t="s">
        <v>390</v>
      </c>
      <c r="H33" s="51" t="s">
        <v>25</v>
      </c>
      <c r="I33" s="54" t="s">
        <v>27</v>
      </c>
      <c r="J33" s="89">
        <v>0.47</v>
      </c>
      <c r="K33" s="35">
        <v>300</v>
      </c>
      <c r="L33" s="24">
        <f t="shared" si="0"/>
        <v>300</v>
      </c>
      <c r="M33" s="25" t="str">
        <f t="shared" si="1"/>
        <v>OK</v>
      </c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75"/>
      <c r="AJ33" s="75"/>
      <c r="AK33" s="75"/>
    </row>
    <row r="34" spans="1:37" ht="39.950000000000003" customHeight="1" x14ac:dyDescent="0.25">
      <c r="A34" s="126">
        <v>5</v>
      </c>
      <c r="B34" s="120" t="s">
        <v>410</v>
      </c>
      <c r="C34" s="47">
        <v>31</v>
      </c>
      <c r="D34" s="48" t="s">
        <v>318</v>
      </c>
      <c r="E34" s="58" t="s">
        <v>98</v>
      </c>
      <c r="F34" s="58" t="s">
        <v>444</v>
      </c>
      <c r="G34" s="76" t="s">
        <v>324</v>
      </c>
      <c r="H34" s="58" t="s">
        <v>25</v>
      </c>
      <c r="I34" s="50" t="s">
        <v>27</v>
      </c>
      <c r="J34" s="88">
        <v>13</v>
      </c>
      <c r="K34" s="35">
        <v>10</v>
      </c>
      <c r="L34" s="24">
        <f t="shared" si="0"/>
        <v>10</v>
      </c>
      <c r="M34" s="25" t="str">
        <f t="shared" si="1"/>
        <v>OK</v>
      </c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5"/>
      <c r="AI34" s="75"/>
      <c r="AJ34" s="75"/>
      <c r="AK34" s="75"/>
    </row>
    <row r="35" spans="1:37" ht="39.950000000000003" customHeight="1" x14ac:dyDescent="0.25">
      <c r="A35" s="127"/>
      <c r="B35" s="121"/>
      <c r="C35" s="47">
        <v>32</v>
      </c>
      <c r="D35" s="48" t="s">
        <v>318</v>
      </c>
      <c r="E35" s="58" t="s">
        <v>104</v>
      </c>
      <c r="F35" s="58" t="s">
        <v>445</v>
      </c>
      <c r="G35" s="57" t="s">
        <v>396</v>
      </c>
      <c r="H35" s="58" t="s">
        <v>29</v>
      </c>
      <c r="I35" s="50" t="s">
        <v>27</v>
      </c>
      <c r="J35" s="90">
        <v>3.85</v>
      </c>
      <c r="K35" s="35">
        <v>300</v>
      </c>
      <c r="L35" s="24">
        <f t="shared" si="0"/>
        <v>300</v>
      </c>
      <c r="M35" s="25" t="str">
        <f t="shared" si="1"/>
        <v>OK</v>
      </c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5"/>
      <c r="AI35" s="75"/>
      <c r="AJ35" s="75"/>
      <c r="AK35" s="75"/>
    </row>
    <row r="36" spans="1:37" ht="39.950000000000003" customHeight="1" x14ac:dyDescent="0.25">
      <c r="A36" s="127"/>
      <c r="B36" s="121"/>
      <c r="C36" s="47">
        <v>33</v>
      </c>
      <c r="D36" s="48" t="s">
        <v>318</v>
      </c>
      <c r="E36" s="58" t="s">
        <v>99</v>
      </c>
      <c r="F36" s="58" t="s">
        <v>446</v>
      </c>
      <c r="G36" s="57" t="s">
        <v>391</v>
      </c>
      <c r="H36" s="58" t="s">
        <v>25</v>
      </c>
      <c r="I36" s="50" t="s">
        <v>27</v>
      </c>
      <c r="J36" s="90">
        <v>1.45</v>
      </c>
      <c r="K36" s="35">
        <v>15</v>
      </c>
      <c r="L36" s="24">
        <f t="shared" si="0"/>
        <v>15</v>
      </c>
      <c r="M36" s="25" t="str">
        <f t="shared" si="1"/>
        <v>OK</v>
      </c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5"/>
      <c r="AI36" s="75"/>
      <c r="AJ36" s="75"/>
      <c r="AK36" s="75"/>
    </row>
    <row r="37" spans="1:37" ht="39.950000000000003" customHeight="1" x14ac:dyDescent="0.25">
      <c r="A37" s="127"/>
      <c r="B37" s="121"/>
      <c r="C37" s="47">
        <v>34</v>
      </c>
      <c r="D37" s="48" t="s">
        <v>318</v>
      </c>
      <c r="E37" s="58" t="s">
        <v>100</v>
      </c>
      <c r="F37" s="58" t="s">
        <v>446</v>
      </c>
      <c r="G37" s="57" t="s">
        <v>392</v>
      </c>
      <c r="H37" s="58" t="s">
        <v>25</v>
      </c>
      <c r="I37" s="50" t="s">
        <v>27</v>
      </c>
      <c r="J37" s="90">
        <v>1.45</v>
      </c>
      <c r="K37" s="35">
        <v>15</v>
      </c>
      <c r="L37" s="24">
        <f t="shared" si="0"/>
        <v>15</v>
      </c>
      <c r="M37" s="25" t="str">
        <f t="shared" si="1"/>
        <v>OK</v>
      </c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5"/>
      <c r="AI37" s="75"/>
      <c r="AJ37" s="75"/>
      <c r="AK37" s="75"/>
    </row>
    <row r="38" spans="1:37" ht="39.950000000000003" customHeight="1" x14ac:dyDescent="0.25">
      <c r="A38" s="127"/>
      <c r="B38" s="121"/>
      <c r="C38" s="47">
        <v>35</v>
      </c>
      <c r="D38" s="48" t="s">
        <v>318</v>
      </c>
      <c r="E38" s="58" t="s">
        <v>101</v>
      </c>
      <c r="F38" s="58" t="s">
        <v>446</v>
      </c>
      <c r="G38" s="57" t="s">
        <v>393</v>
      </c>
      <c r="H38" s="58" t="s">
        <v>25</v>
      </c>
      <c r="I38" s="50" t="s">
        <v>27</v>
      </c>
      <c r="J38" s="90">
        <v>1.45</v>
      </c>
      <c r="K38" s="35">
        <v>15</v>
      </c>
      <c r="L38" s="24">
        <f t="shared" si="0"/>
        <v>15</v>
      </c>
      <c r="M38" s="25" t="str">
        <f t="shared" si="1"/>
        <v>OK</v>
      </c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5"/>
      <c r="AI38" s="75"/>
      <c r="AJ38" s="75"/>
      <c r="AK38" s="75"/>
    </row>
    <row r="39" spans="1:37" ht="39.950000000000003" customHeight="1" x14ac:dyDescent="0.25">
      <c r="A39" s="127"/>
      <c r="B39" s="121"/>
      <c r="C39" s="47">
        <v>36</v>
      </c>
      <c r="D39" s="48" t="s">
        <v>318</v>
      </c>
      <c r="E39" s="58" t="s">
        <v>102</v>
      </c>
      <c r="F39" s="58" t="s">
        <v>446</v>
      </c>
      <c r="G39" s="57" t="s">
        <v>394</v>
      </c>
      <c r="H39" s="58" t="s">
        <v>25</v>
      </c>
      <c r="I39" s="50" t="s">
        <v>27</v>
      </c>
      <c r="J39" s="90">
        <v>1.45</v>
      </c>
      <c r="K39" s="35">
        <v>15</v>
      </c>
      <c r="L39" s="24">
        <f t="shared" si="0"/>
        <v>15</v>
      </c>
      <c r="M39" s="25" t="str">
        <f t="shared" si="1"/>
        <v>OK</v>
      </c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5"/>
      <c r="AI39" s="75"/>
      <c r="AJ39" s="75"/>
      <c r="AK39" s="75"/>
    </row>
    <row r="40" spans="1:37" ht="39.950000000000003" customHeight="1" x14ac:dyDescent="0.25">
      <c r="A40" s="127"/>
      <c r="B40" s="121"/>
      <c r="C40" s="47">
        <v>37</v>
      </c>
      <c r="D40" s="48" t="s">
        <v>318</v>
      </c>
      <c r="E40" s="58" t="s">
        <v>103</v>
      </c>
      <c r="F40" s="58" t="s">
        <v>446</v>
      </c>
      <c r="G40" s="57" t="s">
        <v>395</v>
      </c>
      <c r="H40" s="58" t="s">
        <v>25</v>
      </c>
      <c r="I40" s="50" t="s">
        <v>27</v>
      </c>
      <c r="J40" s="90">
        <v>1.45</v>
      </c>
      <c r="K40" s="35">
        <v>15</v>
      </c>
      <c r="L40" s="24">
        <f t="shared" si="0"/>
        <v>15</v>
      </c>
      <c r="M40" s="25" t="str">
        <f t="shared" si="1"/>
        <v>OK</v>
      </c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5"/>
      <c r="AI40" s="75"/>
      <c r="AJ40" s="75"/>
      <c r="AK40" s="75"/>
    </row>
    <row r="41" spans="1:37" ht="39.950000000000003" customHeight="1" x14ac:dyDescent="0.25">
      <c r="A41" s="127"/>
      <c r="B41" s="121"/>
      <c r="C41" s="47">
        <v>38</v>
      </c>
      <c r="D41" s="48" t="s">
        <v>318</v>
      </c>
      <c r="E41" s="47" t="s">
        <v>93</v>
      </c>
      <c r="F41" s="47" t="s">
        <v>447</v>
      </c>
      <c r="G41" s="57" t="s">
        <v>448</v>
      </c>
      <c r="H41" s="47" t="s">
        <v>25</v>
      </c>
      <c r="I41" s="50" t="s">
        <v>27</v>
      </c>
      <c r="J41" s="90">
        <v>1.6</v>
      </c>
      <c r="K41" s="35">
        <v>100</v>
      </c>
      <c r="L41" s="24">
        <f t="shared" si="0"/>
        <v>0</v>
      </c>
      <c r="M41" s="25" t="str">
        <f t="shared" si="1"/>
        <v>OK</v>
      </c>
      <c r="N41" s="74"/>
      <c r="O41" s="74"/>
      <c r="P41" s="74"/>
      <c r="Q41" s="74">
        <v>100</v>
      </c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5"/>
      <c r="AI41" s="75"/>
      <c r="AJ41" s="75"/>
      <c r="AK41" s="75"/>
    </row>
    <row r="42" spans="1:37" ht="39.950000000000003" customHeight="1" x14ac:dyDescent="0.25">
      <c r="A42" s="127"/>
      <c r="B42" s="121"/>
      <c r="C42" s="47">
        <v>39</v>
      </c>
      <c r="D42" s="48" t="s">
        <v>318</v>
      </c>
      <c r="E42" s="47" t="s">
        <v>97</v>
      </c>
      <c r="F42" s="47" t="s">
        <v>447</v>
      </c>
      <c r="G42" s="57" t="s">
        <v>449</v>
      </c>
      <c r="H42" s="47" t="s">
        <v>25</v>
      </c>
      <c r="I42" s="50" t="s">
        <v>27</v>
      </c>
      <c r="J42" s="90">
        <v>1.6</v>
      </c>
      <c r="K42" s="35">
        <v>50</v>
      </c>
      <c r="L42" s="24">
        <f t="shared" si="0"/>
        <v>50</v>
      </c>
      <c r="M42" s="25" t="str">
        <f t="shared" si="1"/>
        <v>OK</v>
      </c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5"/>
      <c r="AI42" s="75"/>
      <c r="AJ42" s="75"/>
      <c r="AK42" s="75"/>
    </row>
    <row r="43" spans="1:37" ht="39.950000000000003" customHeight="1" x14ac:dyDescent="0.25">
      <c r="A43" s="127"/>
      <c r="B43" s="121"/>
      <c r="C43" s="47">
        <v>40</v>
      </c>
      <c r="D43" s="48" t="s">
        <v>318</v>
      </c>
      <c r="E43" s="47" t="s">
        <v>95</v>
      </c>
      <c r="F43" s="47" t="s">
        <v>447</v>
      </c>
      <c r="G43" s="57" t="s">
        <v>450</v>
      </c>
      <c r="H43" s="47" t="s">
        <v>25</v>
      </c>
      <c r="I43" s="50" t="s">
        <v>27</v>
      </c>
      <c r="J43" s="90">
        <v>1.6</v>
      </c>
      <c r="K43" s="35">
        <v>50</v>
      </c>
      <c r="L43" s="24">
        <f t="shared" si="0"/>
        <v>50</v>
      </c>
      <c r="M43" s="25" t="str">
        <f t="shared" si="1"/>
        <v>OK</v>
      </c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5"/>
      <c r="AI43" s="75"/>
      <c r="AJ43" s="75"/>
      <c r="AK43" s="75"/>
    </row>
    <row r="44" spans="1:37" ht="39.950000000000003" customHeight="1" x14ac:dyDescent="0.25">
      <c r="A44" s="127"/>
      <c r="B44" s="121"/>
      <c r="C44" s="47">
        <v>41</v>
      </c>
      <c r="D44" s="48" t="s">
        <v>318</v>
      </c>
      <c r="E44" s="47" t="s">
        <v>96</v>
      </c>
      <c r="F44" s="47" t="s">
        <v>447</v>
      </c>
      <c r="G44" s="57" t="s">
        <v>451</v>
      </c>
      <c r="H44" s="47" t="s">
        <v>25</v>
      </c>
      <c r="I44" s="50" t="s">
        <v>27</v>
      </c>
      <c r="J44" s="90">
        <v>1.56</v>
      </c>
      <c r="K44" s="35">
        <v>50</v>
      </c>
      <c r="L44" s="24">
        <f t="shared" si="0"/>
        <v>50</v>
      </c>
      <c r="M44" s="25" t="str">
        <f t="shared" si="1"/>
        <v>OK</v>
      </c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5"/>
      <c r="AI44" s="75"/>
      <c r="AJ44" s="75"/>
      <c r="AK44" s="75"/>
    </row>
    <row r="45" spans="1:37" ht="39.950000000000003" customHeight="1" x14ac:dyDescent="0.25">
      <c r="A45" s="127"/>
      <c r="B45" s="121"/>
      <c r="C45" s="47">
        <v>42</v>
      </c>
      <c r="D45" s="48" t="s">
        <v>318</v>
      </c>
      <c r="E45" s="47" t="s">
        <v>94</v>
      </c>
      <c r="F45" s="47" t="s">
        <v>447</v>
      </c>
      <c r="G45" s="57" t="s">
        <v>452</v>
      </c>
      <c r="H45" s="47" t="s">
        <v>25</v>
      </c>
      <c r="I45" s="50" t="s">
        <v>27</v>
      </c>
      <c r="J45" s="90">
        <v>1.6</v>
      </c>
      <c r="K45" s="35">
        <v>50</v>
      </c>
      <c r="L45" s="24">
        <f t="shared" si="0"/>
        <v>50</v>
      </c>
      <c r="M45" s="25" t="str">
        <f t="shared" si="1"/>
        <v>OK</v>
      </c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5"/>
      <c r="AI45" s="75"/>
      <c r="AJ45" s="75"/>
      <c r="AK45" s="75"/>
    </row>
    <row r="46" spans="1:37" ht="39.950000000000003" customHeight="1" x14ac:dyDescent="0.25">
      <c r="A46" s="127"/>
      <c r="B46" s="121"/>
      <c r="C46" s="47">
        <v>43</v>
      </c>
      <c r="D46" s="48" t="s">
        <v>318</v>
      </c>
      <c r="E46" s="58" t="s">
        <v>106</v>
      </c>
      <c r="F46" s="58" t="s">
        <v>416</v>
      </c>
      <c r="G46" s="49" t="s">
        <v>453</v>
      </c>
      <c r="H46" s="47" t="s">
        <v>25</v>
      </c>
      <c r="I46" s="50" t="s">
        <v>27</v>
      </c>
      <c r="J46" s="90">
        <v>2</v>
      </c>
      <c r="K46" s="35">
        <v>12</v>
      </c>
      <c r="L46" s="24">
        <f t="shared" si="0"/>
        <v>0</v>
      </c>
      <c r="M46" s="25" t="str">
        <f t="shared" si="1"/>
        <v>OK</v>
      </c>
      <c r="N46" s="74"/>
      <c r="O46" s="74"/>
      <c r="P46" s="74"/>
      <c r="Q46" s="74">
        <v>12</v>
      </c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5"/>
      <c r="AI46" s="75"/>
      <c r="AJ46" s="75"/>
      <c r="AK46" s="75"/>
    </row>
    <row r="47" spans="1:37" ht="39.950000000000003" customHeight="1" x14ac:dyDescent="0.25">
      <c r="A47" s="127"/>
      <c r="B47" s="121"/>
      <c r="C47" s="47">
        <v>44</v>
      </c>
      <c r="D47" s="48" t="s">
        <v>318</v>
      </c>
      <c r="E47" s="58" t="s">
        <v>107</v>
      </c>
      <c r="F47" s="58" t="s">
        <v>416</v>
      </c>
      <c r="G47" s="49" t="s">
        <v>454</v>
      </c>
      <c r="H47" s="47" t="s">
        <v>25</v>
      </c>
      <c r="I47" s="50" t="s">
        <v>27</v>
      </c>
      <c r="J47" s="90">
        <v>2</v>
      </c>
      <c r="K47" s="35">
        <v>12</v>
      </c>
      <c r="L47" s="24">
        <f t="shared" si="0"/>
        <v>0</v>
      </c>
      <c r="M47" s="25" t="str">
        <f t="shared" si="1"/>
        <v>OK</v>
      </c>
      <c r="N47" s="74"/>
      <c r="O47" s="74"/>
      <c r="P47" s="74"/>
      <c r="Q47" s="74">
        <v>12</v>
      </c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5"/>
      <c r="AI47" s="75"/>
      <c r="AJ47" s="75"/>
      <c r="AK47" s="75"/>
    </row>
    <row r="48" spans="1:37" ht="39.950000000000003" customHeight="1" x14ac:dyDescent="0.25">
      <c r="A48" s="127"/>
      <c r="B48" s="121"/>
      <c r="C48" s="47">
        <v>45</v>
      </c>
      <c r="D48" s="48" t="s">
        <v>325</v>
      </c>
      <c r="E48" s="58" t="s">
        <v>105</v>
      </c>
      <c r="F48" s="58" t="s">
        <v>455</v>
      </c>
      <c r="G48" s="59" t="s">
        <v>456</v>
      </c>
      <c r="H48" s="47" t="s">
        <v>25</v>
      </c>
      <c r="I48" s="50" t="s">
        <v>27</v>
      </c>
      <c r="J48" s="90">
        <v>10</v>
      </c>
      <c r="K48" s="35"/>
      <c r="L48" s="24">
        <f t="shared" si="0"/>
        <v>0</v>
      </c>
      <c r="M48" s="25" t="str">
        <f t="shared" si="1"/>
        <v>OK</v>
      </c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5"/>
      <c r="AI48" s="75"/>
      <c r="AJ48" s="75"/>
      <c r="AK48" s="75"/>
    </row>
    <row r="49" spans="1:37" ht="39.950000000000003" customHeight="1" x14ac:dyDescent="0.25">
      <c r="A49" s="127"/>
      <c r="B49" s="121"/>
      <c r="C49" s="47">
        <v>46</v>
      </c>
      <c r="D49" s="48" t="s">
        <v>318</v>
      </c>
      <c r="E49" s="47" t="s">
        <v>135</v>
      </c>
      <c r="F49" s="47" t="s">
        <v>457</v>
      </c>
      <c r="G49" s="49" t="s">
        <v>136</v>
      </c>
      <c r="H49" s="47" t="s">
        <v>25</v>
      </c>
      <c r="I49" s="50" t="s">
        <v>134</v>
      </c>
      <c r="J49" s="88">
        <v>0.8</v>
      </c>
      <c r="K49" s="35"/>
      <c r="L49" s="24">
        <f t="shared" si="0"/>
        <v>0</v>
      </c>
      <c r="M49" s="25" t="str">
        <f t="shared" si="1"/>
        <v>OK</v>
      </c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5"/>
      <c r="AI49" s="75"/>
      <c r="AJ49" s="75"/>
      <c r="AK49" s="75"/>
    </row>
    <row r="50" spans="1:37" ht="39.950000000000003" customHeight="1" x14ac:dyDescent="0.25">
      <c r="A50" s="128"/>
      <c r="B50" s="122"/>
      <c r="C50" s="47">
        <v>47</v>
      </c>
      <c r="D50" s="48" t="s">
        <v>318</v>
      </c>
      <c r="E50" s="47" t="s">
        <v>132</v>
      </c>
      <c r="F50" s="47" t="s">
        <v>458</v>
      </c>
      <c r="G50" s="49" t="s">
        <v>133</v>
      </c>
      <c r="H50" s="47" t="s">
        <v>25</v>
      </c>
      <c r="I50" s="50" t="s">
        <v>134</v>
      </c>
      <c r="J50" s="88">
        <v>1.1599999999999999</v>
      </c>
      <c r="K50" s="35">
        <v>500</v>
      </c>
      <c r="L50" s="24">
        <f t="shared" si="0"/>
        <v>0</v>
      </c>
      <c r="M50" s="25" t="str">
        <f t="shared" si="1"/>
        <v>OK</v>
      </c>
      <c r="N50" s="74"/>
      <c r="O50" s="74"/>
      <c r="P50" s="74"/>
      <c r="Q50" s="74">
        <v>500</v>
      </c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5"/>
      <c r="AI50" s="75"/>
      <c r="AJ50" s="75"/>
      <c r="AK50" s="75"/>
    </row>
    <row r="51" spans="1:37" ht="39.950000000000003" customHeight="1" x14ac:dyDescent="0.25">
      <c r="A51" s="110">
        <v>6</v>
      </c>
      <c r="B51" s="112" t="s">
        <v>410</v>
      </c>
      <c r="C51" s="51">
        <v>48</v>
      </c>
      <c r="D51" s="52" t="s">
        <v>318</v>
      </c>
      <c r="E51" s="60" t="s">
        <v>108</v>
      </c>
      <c r="F51" s="60" t="s">
        <v>412</v>
      </c>
      <c r="G51" s="53" t="s">
        <v>459</v>
      </c>
      <c r="H51" s="51" t="s">
        <v>25</v>
      </c>
      <c r="I51" s="54" t="s">
        <v>27</v>
      </c>
      <c r="J51" s="91">
        <v>1.36</v>
      </c>
      <c r="K51" s="35">
        <v>130</v>
      </c>
      <c r="L51" s="24">
        <f t="shared" si="0"/>
        <v>130</v>
      </c>
      <c r="M51" s="25" t="str">
        <f t="shared" si="1"/>
        <v>OK</v>
      </c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5"/>
      <c r="AI51" s="75"/>
      <c r="AJ51" s="75"/>
      <c r="AK51" s="75"/>
    </row>
    <row r="52" spans="1:37" ht="39.950000000000003" customHeight="1" x14ac:dyDescent="0.25">
      <c r="A52" s="110"/>
      <c r="B52" s="113"/>
      <c r="C52" s="51">
        <v>49</v>
      </c>
      <c r="D52" s="52" t="s">
        <v>318</v>
      </c>
      <c r="E52" s="60" t="s">
        <v>109</v>
      </c>
      <c r="F52" s="60" t="s">
        <v>412</v>
      </c>
      <c r="G52" s="53" t="s">
        <v>460</v>
      </c>
      <c r="H52" s="51" t="s">
        <v>25</v>
      </c>
      <c r="I52" s="54" t="s">
        <v>27</v>
      </c>
      <c r="J52" s="91">
        <v>1.38</v>
      </c>
      <c r="K52" s="35">
        <v>400</v>
      </c>
      <c r="L52" s="24">
        <f t="shared" si="0"/>
        <v>400</v>
      </c>
      <c r="M52" s="25" t="str">
        <f t="shared" si="1"/>
        <v>OK</v>
      </c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5"/>
      <c r="AI52" s="75"/>
      <c r="AJ52" s="75"/>
      <c r="AK52" s="75"/>
    </row>
    <row r="53" spans="1:37" ht="39.950000000000003" customHeight="1" x14ac:dyDescent="0.25">
      <c r="A53" s="110"/>
      <c r="B53" s="113"/>
      <c r="C53" s="51">
        <v>50</v>
      </c>
      <c r="D53" s="52" t="s">
        <v>318</v>
      </c>
      <c r="E53" s="60" t="s">
        <v>110</v>
      </c>
      <c r="F53" s="60" t="s">
        <v>412</v>
      </c>
      <c r="G53" s="53" t="s">
        <v>461</v>
      </c>
      <c r="H53" s="51" t="s">
        <v>25</v>
      </c>
      <c r="I53" s="54" t="s">
        <v>27</v>
      </c>
      <c r="J53" s="91">
        <v>1.36</v>
      </c>
      <c r="K53" s="35">
        <v>130</v>
      </c>
      <c r="L53" s="24">
        <f t="shared" si="0"/>
        <v>130</v>
      </c>
      <c r="M53" s="25" t="str">
        <f t="shared" si="1"/>
        <v>OK</v>
      </c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5"/>
      <c r="AI53" s="75"/>
      <c r="AJ53" s="75"/>
      <c r="AK53" s="75"/>
    </row>
    <row r="54" spans="1:37" ht="39.950000000000003" customHeight="1" x14ac:dyDescent="0.25">
      <c r="A54" s="110"/>
      <c r="B54" s="113"/>
      <c r="C54" s="51">
        <v>51</v>
      </c>
      <c r="D54" s="52" t="s">
        <v>318</v>
      </c>
      <c r="E54" s="60" t="s">
        <v>111</v>
      </c>
      <c r="F54" s="60" t="s">
        <v>412</v>
      </c>
      <c r="G54" s="53" t="s">
        <v>462</v>
      </c>
      <c r="H54" s="51" t="s">
        <v>25</v>
      </c>
      <c r="I54" s="54" t="s">
        <v>27</v>
      </c>
      <c r="J54" s="91">
        <v>1.36</v>
      </c>
      <c r="K54" s="35">
        <v>130</v>
      </c>
      <c r="L54" s="24">
        <f t="shared" si="0"/>
        <v>130</v>
      </c>
      <c r="M54" s="25" t="str">
        <f t="shared" si="1"/>
        <v>OK</v>
      </c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5"/>
      <c r="AI54" s="75"/>
      <c r="AJ54" s="75"/>
      <c r="AK54" s="75"/>
    </row>
    <row r="55" spans="1:37" ht="39.950000000000003" customHeight="1" x14ac:dyDescent="0.25">
      <c r="A55" s="111"/>
      <c r="B55" s="114"/>
      <c r="C55" s="51">
        <v>52</v>
      </c>
      <c r="D55" s="52" t="s">
        <v>326</v>
      </c>
      <c r="E55" s="51" t="s">
        <v>112</v>
      </c>
      <c r="F55" s="51" t="s">
        <v>414</v>
      </c>
      <c r="G55" s="53" t="s">
        <v>113</v>
      </c>
      <c r="H55" s="51" t="s">
        <v>25</v>
      </c>
      <c r="I55" s="54" t="s">
        <v>114</v>
      </c>
      <c r="J55" s="89">
        <v>4.72</v>
      </c>
      <c r="K55" s="35">
        <v>15</v>
      </c>
      <c r="L55" s="24">
        <f t="shared" si="0"/>
        <v>0</v>
      </c>
      <c r="M55" s="25" t="str">
        <f t="shared" si="1"/>
        <v>OK</v>
      </c>
      <c r="N55" s="74"/>
      <c r="O55" s="74"/>
      <c r="P55" s="74"/>
      <c r="Q55" s="74">
        <v>15</v>
      </c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5"/>
      <c r="AI55" s="75"/>
      <c r="AJ55" s="75"/>
      <c r="AK55" s="75"/>
    </row>
    <row r="56" spans="1:37" ht="39.950000000000003" customHeight="1" x14ac:dyDescent="0.25">
      <c r="A56" s="126">
        <v>7</v>
      </c>
      <c r="B56" s="120" t="s">
        <v>410</v>
      </c>
      <c r="C56" s="47">
        <v>53</v>
      </c>
      <c r="D56" s="48" t="s">
        <v>316</v>
      </c>
      <c r="E56" s="47" t="s">
        <v>143</v>
      </c>
      <c r="F56" s="47" t="s">
        <v>463</v>
      </c>
      <c r="G56" s="49" t="s">
        <v>144</v>
      </c>
      <c r="H56" s="47" t="s">
        <v>33</v>
      </c>
      <c r="I56" s="50" t="s">
        <v>27</v>
      </c>
      <c r="J56" s="88">
        <v>0.73</v>
      </c>
      <c r="K56" s="35">
        <v>100</v>
      </c>
      <c r="L56" s="24">
        <f t="shared" si="0"/>
        <v>80</v>
      </c>
      <c r="M56" s="25" t="str">
        <f t="shared" si="1"/>
        <v>OK</v>
      </c>
      <c r="N56" s="74"/>
      <c r="O56" s="74"/>
      <c r="P56" s="74"/>
      <c r="Q56" s="74">
        <v>20</v>
      </c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5"/>
      <c r="AI56" s="75"/>
      <c r="AJ56" s="75"/>
      <c r="AK56" s="75"/>
    </row>
    <row r="57" spans="1:37" ht="39.950000000000003" customHeight="1" x14ac:dyDescent="0.25">
      <c r="A57" s="127"/>
      <c r="B57" s="121"/>
      <c r="C57" s="47">
        <v>54</v>
      </c>
      <c r="D57" s="48" t="s">
        <v>316</v>
      </c>
      <c r="E57" s="47" t="s">
        <v>145</v>
      </c>
      <c r="F57" s="47" t="s">
        <v>463</v>
      </c>
      <c r="G57" s="49" t="s">
        <v>146</v>
      </c>
      <c r="H57" s="47" t="s">
        <v>33</v>
      </c>
      <c r="I57" s="50" t="s">
        <v>27</v>
      </c>
      <c r="J57" s="88">
        <v>0.73</v>
      </c>
      <c r="K57" s="35">
        <v>100</v>
      </c>
      <c r="L57" s="24">
        <f t="shared" si="0"/>
        <v>80</v>
      </c>
      <c r="M57" s="25" t="str">
        <f t="shared" si="1"/>
        <v>OK</v>
      </c>
      <c r="N57" s="74"/>
      <c r="O57" s="74"/>
      <c r="P57" s="74"/>
      <c r="Q57" s="74">
        <v>20</v>
      </c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5"/>
      <c r="AI57" s="75"/>
      <c r="AJ57" s="75"/>
      <c r="AK57" s="75"/>
    </row>
    <row r="58" spans="1:37" ht="39.950000000000003" customHeight="1" x14ac:dyDescent="0.25">
      <c r="A58" s="127"/>
      <c r="B58" s="121"/>
      <c r="C58" s="47">
        <v>55</v>
      </c>
      <c r="D58" s="48" t="s">
        <v>316</v>
      </c>
      <c r="E58" s="47" t="s">
        <v>147</v>
      </c>
      <c r="F58" s="47" t="s">
        <v>463</v>
      </c>
      <c r="G58" s="49" t="s">
        <v>148</v>
      </c>
      <c r="H58" s="47" t="s">
        <v>33</v>
      </c>
      <c r="I58" s="50" t="s">
        <v>27</v>
      </c>
      <c r="J58" s="88">
        <v>0.73</v>
      </c>
      <c r="K58" s="35">
        <v>100</v>
      </c>
      <c r="L58" s="24">
        <f t="shared" si="0"/>
        <v>50</v>
      </c>
      <c r="M58" s="25" t="str">
        <f t="shared" si="1"/>
        <v>OK</v>
      </c>
      <c r="N58" s="74"/>
      <c r="O58" s="74"/>
      <c r="P58" s="74"/>
      <c r="Q58" s="74">
        <v>50</v>
      </c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5"/>
      <c r="AI58" s="75"/>
      <c r="AJ58" s="75"/>
      <c r="AK58" s="75"/>
    </row>
    <row r="59" spans="1:37" ht="39.950000000000003" customHeight="1" x14ac:dyDescent="0.25">
      <c r="A59" s="127"/>
      <c r="B59" s="121"/>
      <c r="C59" s="47">
        <v>56</v>
      </c>
      <c r="D59" s="48" t="s">
        <v>316</v>
      </c>
      <c r="E59" s="47" t="s">
        <v>149</v>
      </c>
      <c r="F59" s="47" t="s">
        <v>463</v>
      </c>
      <c r="G59" s="49" t="s">
        <v>150</v>
      </c>
      <c r="H59" s="47" t="s">
        <v>25</v>
      </c>
      <c r="I59" s="50" t="s">
        <v>27</v>
      </c>
      <c r="J59" s="88">
        <v>0.73</v>
      </c>
      <c r="K59" s="35">
        <v>100</v>
      </c>
      <c r="L59" s="24">
        <f t="shared" si="0"/>
        <v>80</v>
      </c>
      <c r="M59" s="25" t="str">
        <f t="shared" si="1"/>
        <v>OK</v>
      </c>
      <c r="N59" s="74"/>
      <c r="O59" s="74"/>
      <c r="P59" s="74"/>
      <c r="Q59" s="74">
        <v>20</v>
      </c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5"/>
      <c r="AI59" s="75"/>
      <c r="AJ59" s="75"/>
      <c r="AK59" s="75"/>
    </row>
    <row r="60" spans="1:37" ht="39.950000000000003" customHeight="1" x14ac:dyDescent="0.25">
      <c r="A60" s="127"/>
      <c r="B60" s="121"/>
      <c r="C60" s="47">
        <v>57</v>
      </c>
      <c r="D60" s="48" t="s">
        <v>316</v>
      </c>
      <c r="E60" s="47" t="s">
        <v>151</v>
      </c>
      <c r="F60" s="47" t="s">
        <v>463</v>
      </c>
      <c r="G60" s="49" t="s">
        <v>152</v>
      </c>
      <c r="H60" s="47" t="s">
        <v>33</v>
      </c>
      <c r="I60" s="50" t="s">
        <v>27</v>
      </c>
      <c r="J60" s="88">
        <v>0.73</v>
      </c>
      <c r="K60" s="35">
        <v>100</v>
      </c>
      <c r="L60" s="24">
        <f t="shared" si="0"/>
        <v>80</v>
      </c>
      <c r="M60" s="25" t="str">
        <f t="shared" si="1"/>
        <v>OK</v>
      </c>
      <c r="N60" s="74"/>
      <c r="O60" s="74"/>
      <c r="P60" s="74"/>
      <c r="Q60" s="74">
        <v>20</v>
      </c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5"/>
      <c r="AI60" s="75"/>
      <c r="AJ60" s="75"/>
      <c r="AK60" s="75"/>
    </row>
    <row r="61" spans="1:37" ht="39.950000000000003" customHeight="1" x14ac:dyDescent="0.25">
      <c r="A61" s="127"/>
      <c r="B61" s="121"/>
      <c r="C61" s="47">
        <v>58</v>
      </c>
      <c r="D61" s="48" t="s">
        <v>317</v>
      </c>
      <c r="E61" s="61" t="s">
        <v>159</v>
      </c>
      <c r="F61" s="61" t="s">
        <v>464</v>
      </c>
      <c r="G61" s="49" t="s">
        <v>465</v>
      </c>
      <c r="H61" s="47" t="s">
        <v>33</v>
      </c>
      <c r="I61" s="50" t="s">
        <v>27</v>
      </c>
      <c r="J61" s="88">
        <v>1.42</v>
      </c>
      <c r="K61" s="35">
        <v>20</v>
      </c>
      <c r="L61" s="24">
        <f t="shared" si="0"/>
        <v>20</v>
      </c>
      <c r="M61" s="25" t="str">
        <f t="shared" si="1"/>
        <v>OK</v>
      </c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5"/>
      <c r="AI61" s="75"/>
      <c r="AJ61" s="75"/>
      <c r="AK61" s="75"/>
    </row>
    <row r="62" spans="1:37" ht="39.950000000000003" customHeight="1" x14ac:dyDescent="0.25">
      <c r="A62" s="127"/>
      <c r="B62" s="121"/>
      <c r="C62" s="47">
        <v>59</v>
      </c>
      <c r="D62" s="48" t="s">
        <v>317</v>
      </c>
      <c r="E62" s="61" t="s">
        <v>158</v>
      </c>
      <c r="F62" s="61" t="s">
        <v>464</v>
      </c>
      <c r="G62" s="49" t="s">
        <v>466</v>
      </c>
      <c r="H62" s="47" t="s">
        <v>33</v>
      </c>
      <c r="I62" s="50" t="s">
        <v>27</v>
      </c>
      <c r="J62" s="88">
        <v>1.42</v>
      </c>
      <c r="K62" s="35">
        <v>20</v>
      </c>
      <c r="L62" s="24">
        <f t="shared" si="0"/>
        <v>20</v>
      </c>
      <c r="M62" s="25" t="str">
        <f t="shared" si="1"/>
        <v>OK</v>
      </c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5"/>
      <c r="AI62" s="75"/>
      <c r="AJ62" s="75"/>
      <c r="AK62" s="75"/>
    </row>
    <row r="63" spans="1:37" ht="39.950000000000003" customHeight="1" x14ac:dyDescent="0.25">
      <c r="A63" s="127"/>
      <c r="B63" s="121"/>
      <c r="C63" s="47">
        <v>60</v>
      </c>
      <c r="D63" s="48" t="s">
        <v>317</v>
      </c>
      <c r="E63" s="47" t="s">
        <v>157</v>
      </c>
      <c r="F63" s="47" t="s">
        <v>464</v>
      </c>
      <c r="G63" s="49" t="s">
        <v>467</v>
      </c>
      <c r="H63" s="47" t="s">
        <v>33</v>
      </c>
      <c r="I63" s="50" t="s">
        <v>27</v>
      </c>
      <c r="J63" s="88">
        <v>1.42</v>
      </c>
      <c r="K63" s="35">
        <v>20</v>
      </c>
      <c r="L63" s="24">
        <f t="shared" si="0"/>
        <v>20</v>
      </c>
      <c r="M63" s="25" t="str">
        <f t="shared" si="1"/>
        <v>OK</v>
      </c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5"/>
      <c r="AI63" s="75"/>
      <c r="AJ63" s="75"/>
      <c r="AK63" s="75"/>
    </row>
    <row r="64" spans="1:37" ht="39.950000000000003" customHeight="1" x14ac:dyDescent="0.25">
      <c r="A64" s="127"/>
      <c r="B64" s="121"/>
      <c r="C64" s="47">
        <v>61</v>
      </c>
      <c r="D64" s="48" t="s">
        <v>317</v>
      </c>
      <c r="E64" s="61" t="s">
        <v>161</v>
      </c>
      <c r="F64" s="61" t="s">
        <v>464</v>
      </c>
      <c r="G64" s="49" t="s">
        <v>468</v>
      </c>
      <c r="H64" s="47" t="s">
        <v>33</v>
      </c>
      <c r="I64" s="50" t="s">
        <v>27</v>
      </c>
      <c r="J64" s="88">
        <v>1.42</v>
      </c>
      <c r="K64" s="35">
        <v>20</v>
      </c>
      <c r="L64" s="24">
        <f t="shared" si="0"/>
        <v>20</v>
      </c>
      <c r="M64" s="25" t="str">
        <f t="shared" si="1"/>
        <v>OK</v>
      </c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5"/>
      <c r="AI64" s="75"/>
      <c r="AJ64" s="75"/>
      <c r="AK64" s="75"/>
    </row>
    <row r="65" spans="1:37" ht="39.950000000000003" customHeight="1" x14ac:dyDescent="0.25">
      <c r="A65" s="127"/>
      <c r="B65" s="121"/>
      <c r="C65" s="47">
        <v>62</v>
      </c>
      <c r="D65" s="48" t="s">
        <v>317</v>
      </c>
      <c r="E65" s="47" t="s">
        <v>153</v>
      </c>
      <c r="F65" s="47" t="s">
        <v>464</v>
      </c>
      <c r="G65" s="49" t="s">
        <v>469</v>
      </c>
      <c r="H65" s="47" t="s">
        <v>33</v>
      </c>
      <c r="I65" s="50" t="s">
        <v>27</v>
      </c>
      <c r="J65" s="88">
        <v>1.42</v>
      </c>
      <c r="K65" s="35">
        <v>20</v>
      </c>
      <c r="L65" s="24">
        <f t="shared" si="0"/>
        <v>20</v>
      </c>
      <c r="M65" s="25" t="str">
        <f t="shared" si="1"/>
        <v>OK</v>
      </c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5"/>
      <c r="AI65" s="75"/>
      <c r="AJ65" s="75"/>
      <c r="AK65" s="75"/>
    </row>
    <row r="66" spans="1:37" ht="39.950000000000003" customHeight="1" x14ac:dyDescent="0.25">
      <c r="A66" s="127"/>
      <c r="B66" s="121"/>
      <c r="C66" s="47">
        <v>63</v>
      </c>
      <c r="D66" s="48" t="s">
        <v>317</v>
      </c>
      <c r="E66" s="47" t="s">
        <v>156</v>
      </c>
      <c r="F66" s="47" t="s">
        <v>464</v>
      </c>
      <c r="G66" s="49" t="s">
        <v>470</v>
      </c>
      <c r="H66" s="47" t="s">
        <v>33</v>
      </c>
      <c r="I66" s="50" t="s">
        <v>27</v>
      </c>
      <c r="J66" s="88">
        <v>1.42</v>
      </c>
      <c r="K66" s="35">
        <v>20</v>
      </c>
      <c r="L66" s="24">
        <f t="shared" si="0"/>
        <v>20</v>
      </c>
      <c r="M66" s="25" t="str">
        <f t="shared" si="1"/>
        <v>OK</v>
      </c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5"/>
      <c r="AI66" s="75"/>
      <c r="AJ66" s="75"/>
      <c r="AK66" s="75"/>
    </row>
    <row r="67" spans="1:37" ht="39.950000000000003" customHeight="1" x14ac:dyDescent="0.25">
      <c r="A67" s="127"/>
      <c r="B67" s="121"/>
      <c r="C67" s="47">
        <v>64</v>
      </c>
      <c r="D67" s="48" t="s">
        <v>317</v>
      </c>
      <c r="E67" s="47" t="s">
        <v>154</v>
      </c>
      <c r="F67" s="47" t="s">
        <v>464</v>
      </c>
      <c r="G67" s="49" t="s">
        <v>471</v>
      </c>
      <c r="H67" s="47" t="s">
        <v>33</v>
      </c>
      <c r="I67" s="50" t="s">
        <v>27</v>
      </c>
      <c r="J67" s="88">
        <v>1.42</v>
      </c>
      <c r="K67" s="35">
        <v>20</v>
      </c>
      <c r="L67" s="24">
        <f t="shared" si="0"/>
        <v>20</v>
      </c>
      <c r="M67" s="25" t="str">
        <f t="shared" si="1"/>
        <v>OK</v>
      </c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5"/>
      <c r="AI67" s="75"/>
      <c r="AJ67" s="75"/>
      <c r="AK67" s="75"/>
    </row>
    <row r="68" spans="1:37" ht="39.950000000000003" customHeight="1" x14ac:dyDescent="0.25">
      <c r="A68" s="127"/>
      <c r="B68" s="121"/>
      <c r="C68" s="47">
        <v>65</v>
      </c>
      <c r="D68" s="48" t="s">
        <v>317</v>
      </c>
      <c r="E68" s="47" t="s">
        <v>155</v>
      </c>
      <c r="F68" s="47" t="s">
        <v>464</v>
      </c>
      <c r="G68" s="49" t="s">
        <v>472</v>
      </c>
      <c r="H68" s="47" t="s">
        <v>33</v>
      </c>
      <c r="I68" s="50" t="s">
        <v>27</v>
      </c>
      <c r="J68" s="88">
        <v>1.42</v>
      </c>
      <c r="K68" s="40">
        <v>20</v>
      </c>
      <c r="L68" s="24">
        <f t="shared" si="0"/>
        <v>20</v>
      </c>
      <c r="M68" s="25" t="str">
        <f t="shared" si="1"/>
        <v>OK</v>
      </c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5"/>
      <c r="AI68" s="75"/>
      <c r="AJ68" s="75"/>
      <c r="AK68" s="75"/>
    </row>
    <row r="69" spans="1:37" ht="39.950000000000003" customHeight="1" x14ac:dyDescent="0.25">
      <c r="A69" s="127"/>
      <c r="B69" s="121"/>
      <c r="C69" s="47">
        <v>66</v>
      </c>
      <c r="D69" s="48" t="s">
        <v>317</v>
      </c>
      <c r="E69" s="61" t="s">
        <v>160</v>
      </c>
      <c r="F69" s="47" t="s">
        <v>464</v>
      </c>
      <c r="G69" s="49" t="s">
        <v>473</v>
      </c>
      <c r="H69" s="47" t="s">
        <v>33</v>
      </c>
      <c r="I69" s="50" t="s">
        <v>27</v>
      </c>
      <c r="J69" s="88">
        <v>1.42</v>
      </c>
      <c r="K69" s="35">
        <v>20</v>
      </c>
      <c r="L69" s="24">
        <f t="shared" ref="L69:L132" si="2">K69-(SUM(N69:AG69))</f>
        <v>20</v>
      </c>
      <c r="M69" s="25" t="str">
        <f t="shared" ref="M69:M132" si="3">IF(L69&lt;0,"ATENÇÃO","OK")</f>
        <v>OK</v>
      </c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5"/>
      <c r="AI69" s="75"/>
      <c r="AJ69" s="75"/>
      <c r="AK69" s="75"/>
    </row>
    <row r="70" spans="1:37" ht="39.950000000000003" customHeight="1" x14ac:dyDescent="0.25">
      <c r="A70" s="127"/>
      <c r="B70" s="121"/>
      <c r="C70" s="47">
        <v>67</v>
      </c>
      <c r="D70" s="48" t="s">
        <v>317</v>
      </c>
      <c r="E70" s="47" t="s">
        <v>162</v>
      </c>
      <c r="F70" s="47" t="s">
        <v>464</v>
      </c>
      <c r="G70" s="49" t="s">
        <v>474</v>
      </c>
      <c r="H70" s="47" t="s">
        <v>33</v>
      </c>
      <c r="I70" s="50" t="s">
        <v>27</v>
      </c>
      <c r="J70" s="88">
        <v>1.42</v>
      </c>
      <c r="K70" s="35">
        <v>20</v>
      </c>
      <c r="L70" s="24">
        <f t="shared" si="2"/>
        <v>20</v>
      </c>
      <c r="M70" s="25" t="str">
        <f t="shared" si="3"/>
        <v>OK</v>
      </c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5"/>
      <c r="AI70" s="75"/>
      <c r="AJ70" s="75"/>
      <c r="AK70" s="75"/>
    </row>
    <row r="71" spans="1:37" ht="39.950000000000003" customHeight="1" x14ac:dyDescent="0.25">
      <c r="A71" s="127"/>
      <c r="B71" s="121"/>
      <c r="C71" s="47">
        <v>68</v>
      </c>
      <c r="D71" s="48" t="s">
        <v>317</v>
      </c>
      <c r="E71" s="47" t="s">
        <v>163</v>
      </c>
      <c r="F71" s="47" t="s">
        <v>464</v>
      </c>
      <c r="G71" s="49" t="s">
        <v>475</v>
      </c>
      <c r="H71" s="47" t="s">
        <v>33</v>
      </c>
      <c r="I71" s="50" t="s">
        <v>27</v>
      </c>
      <c r="J71" s="88">
        <v>1.42</v>
      </c>
      <c r="K71" s="35">
        <v>20</v>
      </c>
      <c r="L71" s="24">
        <f t="shared" si="2"/>
        <v>20</v>
      </c>
      <c r="M71" s="25" t="str">
        <f t="shared" si="3"/>
        <v>OK</v>
      </c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5"/>
      <c r="AI71" s="75"/>
      <c r="AJ71" s="75"/>
      <c r="AK71" s="75"/>
    </row>
    <row r="72" spans="1:37" ht="39.950000000000003" customHeight="1" x14ac:dyDescent="0.25">
      <c r="A72" s="127"/>
      <c r="B72" s="121"/>
      <c r="C72" s="47">
        <v>69</v>
      </c>
      <c r="D72" s="48" t="s">
        <v>318</v>
      </c>
      <c r="E72" s="47" t="s">
        <v>124</v>
      </c>
      <c r="F72" s="47" t="s">
        <v>476</v>
      </c>
      <c r="G72" s="49" t="s">
        <v>125</v>
      </c>
      <c r="H72" s="47" t="s">
        <v>25</v>
      </c>
      <c r="I72" s="50" t="s">
        <v>27</v>
      </c>
      <c r="J72" s="88">
        <v>1.19</v>
      </c>
      <c r="K72" s="35">
        <v>50</v>
      </c>
      <c r="L72" s="24">
        <f t="shared" si="2"/>
        <v>50</v>
      </c>
      <c r="M72" s="25" t="str">
        <f t="shared" si="3"/>
        <v>OK</v>
      </c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5"/>
      <c r="AI72" s="75"/>
      <c r="AJ72" s="75"/>
      <c r="AK72" s="75"/>
    </row>
    <row r="73" spans="1:37" ht="39.950000000000003" customHeight="1" x14ac:dyDescent="0.25">
      <c r="A73" s="127"/>
      <c r="B73" s="121"/>
      <c r="C73" s="47">
        <v>70</v>
      </c>
      <c r="D73" s="48" t="s">
        <v>318</v>
      </c>
      <c r="E73" s="47" t="s">
        <v>115</v>
      </c>
      <c r="F73" s="47" t="s">
        <v>477</v>
      </c>
      <c r="G73" s="49" t="s">
        <v>327</v>
      </c>
      <c r="H73" s="47" t="s">
        <v>28</v>
      </c>
      <c r="I73" s="50" t="s">
        <v>27</v>
      </c>
      <c r="J73" s="88">
        <v>1.64</v>
      </c>
      <c r="K73" s="35">
        <v>30</v>
      </c>
      <c r="L73" s="24">
        <f t="shared" si="2"/>
        <v>30</v>
      </c>
      <c r="M73" s="25" t="str">
        <f t="shared" si="3"/>
        <v>OK</v>
      </c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5"/>
      <c r="AI73" s="75"/>
      <c r="AJ73" s="75"/>
      <c r="AK73" s="75"/>
    </row>
    <row r="74" spans="1:37" ht="39.950000000000003" customHeight="1" x14ac:dyDescent="0.25">
      <c r="A74" s="127"/>
      <c r="B74" s="121"/>
      <c r="C74" s="47">
        <v>71</v>
      </c>
      <c r="D74" s="48" t="s">
        <v>318</v>
      </c>
      <c r="E74" s="47" t="s">
        <v>116</v>
      </c>
      <c r="F74" s="47" t="s">
        <v>477</v>
      </c>
      <c r="G74" s="49" t="s">
        <v>328</v>
      </c>
      <c r="H74" s="47" t="s">
        <v>28</v>
      </c>
      <c r="I74" s="50" t="s">
        <v>27</v>
      </c>
      <c r="J74" s="88">
        <v>1.43</v>
      </c>
      <c r="K74" s="35">
        <v>30</v>
      </c>
      <c r="L74" s="24">
        <f t="shared" si="2"/>
        <v>0</v>
      </c>
      <c r="M74" s="25" t="str">
        <f t="shared" si="3"/>
        <v>OK</v>
      </c>
      <c r="N74" s="74"/>
      <c r="O74" s="74"/>
      <c r="P74" s="74"/>
      <c r="Q74" s="74">
        <v>30</v>
      </c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5"/>
      <c r="AI74" s="75"/>
      <c r="AJ74" s="75"/>
      <c r="AK74" s="75"/>
    </row>
    <row r="75" spans="1:37" ht="39.950000000000003" customHeight="1" x14ac:dyDescent="0.25">
      <c r="A75" s="127"/>
      <c r="B75" s="121"/>
      <c r="C75" s="47">
        <v>72</v>
      </c>
      <c r="D75" s="48" t="s">
        <v>318</v>
      </c>
      <c r="E75" s="47" t="s">
        <v>117</v>
      </c>
      <c r="F75" s="47" t="s">
        <v>477</v>
      </c>
      <c r="G75" s="49" t="s">
        <v>329</v>
      </c>
      <c r="H75" s="47" t="s">
        <v>28</v>
      </c>
      <c r="I75" s="50" t="s">
        <v>27</v>
      </c>
      <c r="J75" s="88">
        <v>1.42</v>
      </c>
      <c r="K75" s="35">
        <v>30</v>
      </c>
      <c r="L75" s="24">
        <f t="shared" si="2"/>
        <v>30</v>
      </c>
      <c r="M75" s="25" t="str">
        <f t="shared" si="3"/>
        <v>OK</v>
      </c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5"/>
      <c r="AI75" s="75"/>
      <c r="AJ75" s="75"/>
      <c r="AK75" s="75"/>
    </row>
    <row r="76" spans="1:37" ht="39.950000000000003" customHeight="1" x14ac:dyDescent="0.25">
      <c r="A76" s="127"/>
      <c r="B76" s="121"/>
      <c r="C76" s="47">
        <v>73</v>
      </c>
      <c r="D76" s="48" t="s">
        <v>318</v>
      </c>
      <c r="E76" s="47" t="s">
        <v>118</v>
      </c>
      <c r="F76" s="47" t="s">
        <v>477</v>
      </c>
      <c r="G76" s="49" t="s">
        <v>330</v>
      </c>
      <c r="H76" s="47" t="s">
        <v>28</v>
      </c>
      <c r="I76" s="50" t="s">
        <v>27</v>
      </c>
      <c r="J76" s="88">
        <v>1.84</v>
      </c>
      <c r="K76" s="35">
        <v>20</v>
      </c>
      <c r="L76" s="24">
        <f t="shared" si="2"/>
        <v>20</v>
      </c>
      <c r="M76" s="25" t="str">
        <f t="shared" si="3"/>
        <v>OK</v>
      </c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5"/>
      <c r="AI76" s="75"/>
      <c r="AJ76" s="75"/>
      <c r="AK76" s="75"/>
    </row>
    <row r="77" spans="1:37" ht="39.950000000000003" customHeight="1" x14ac:dyDescent="0.25">
      <c r="A77" s="127"/>
      <c r="B77" s="121"/>
      <c r="C77" s="47">
        <v>74</v>
      </c>
      <c r="D77" s="48" t="s">
        <v>318</v>
      </c>
      <c r="E77" s="47" t="s">
        <v>119</v>
      </c>
      <c r="F77" s="47" t="s">
        <v>477</v>
      </c>
      <c r="G77" s="49" t="s">
        <v>331</v>
      </c>
      <c r="H77" s="47" t="s">
        <v>28</v>
      </c>
      <c r="I77" s="50" t="s">
        <v>27</v>
      </c>
      <c r="J77" s="88">
        <v>1.88</v>
      </c>
      <c r="K77" s="35">
        <v>30</v>
      </c>
      <c r="L77" s="24">
        <f t="shared" si="2"/>
        <v>30</v>
      </c>
      <c r="M77" s="25" t="str">
        <f t="shared" si="3"/>
        <v>OK</v>
      </c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5"/>
      <c r="AI77" s="75"/>
      <c r="AJ77" s="75"/>
      <c r="AK77" s="75"/>
    </row>
    <row r="78" spans="1:37" ht="39.950000000000003" customHeight="1" x14ac:dyDescent="0.25">
      <c r="A78" s="127"/>
      <c r="B78" s="121"/>
      <c r="C78" s="47">
        <v>75</v>
      </c>
      <c r="D78" s="48" t="s">
        <v>318</v>
      </c>
      <c r="E78" s="47" t="s">
        <v>120</v>
      </c>
      <c r="F78" s="47" t="s">
        <v>412</v>
      </c>
      <c r="G78" s="49" t="s">
        <v>332</v>
      </c>
      <c r="H78" s="47" t="s">
        <v>28</v>
      </c>
      <c r="I78" s="50" t="s">
        <v>27</v>
      </c>
      <c r="J78" s="92">
        <v>2.4700000000000002</v>
      </c>
      <c r="K78" s="35">
        <v>10</v>
      </c>
      <c r="L78" s="24">
        <f t="shared" si="2"/>
        <v>10</v>
      </c>
      <c r="M78" s="25" t="str">
        <f t="shared" si="3"/>
        <v>OK</v>
      </c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5"/>
      <c r="AI78" s="75"/>
      <c r="AJ78" s="75"/>
      <c r="AK78" s="75"/>
    </row>
    <row r="79" spans="1:37" ht="39.950000000000003" customHeight="1" x14ac:dyDescent="0.25">
      <c r="A79" s="127"/>
      <c r="B79" s="121"/>
      <c r="C79" s="47">
        <v>76</v>
      </c>
      <c r="D79" s="48" t="s">
        <v>318</v>
      </c>
      <c r="E79" s="47" t="s">
        <v>121</v>
      </c>
      <c r="F79" s="47" t="s">
        <v>412</v>
      </c>
      <c r="G79" s="49" t="s">
        <v>333</v>
      </c>
      <c r="H79" s="47" t="s">
        <v>28</v>
      </c>
      <c r="I79" s="50" t="s">
        <v>27</v>
      </c>
      <c r="J79" s="92">
        <v>4.34</v>
      </c>
      <c r="K79" s="35">
        <v>10</v>
      </c>
      <c r="L79" s="24">
        <f t="shared" si="2"/>
        <v>10</v>
      </c>
      <c r="M79" s="25" t="str">
        <f t="shared" si="3"/>
        <v>OK</v>
      </c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5"/>
      <c r="AI79" s="75"/>
      <c r="AJ79" s="75"/>
      <c r="AK79" s="75"/>
    </row>
    <row r="80" spans="1:37" ht="39.950000000000003" customHeight="1" x14ac:dyDescent="0.25">
      <c r="A80" s="127"/>
      <c r="B80" s="121"/>
      <c r="C80" s="47">
        <v>77</v>
      </c>
      <c r="D80" s="48" t="s">
        <v>318</v>
      </c>
      <c r="E80" s="47" t="s">
        <v>122</v>
      </c>
      <c r="F80" s="47" t="s">
        <v>412</v>
      </c>
      <c r="G80" s="49" t="s">
        <v>334</v>
      </c>
      <c r="H80" s="47" t="s">
        <v>28</v>
      </c>
      <c r="I80" s="50" t="s">
        <v>27</v>
      </c>
      <c r="J80" s="92">
        <v>10.94</v>
      </c>
      <c r="K80" s="35">
        <v>10</v>
      </c>
      <c r="L80" s="24">
        <f t="shared" si="2"/>
        <v>10</v>
      </c>
      <c r="M80" s="25" t="str">
        <f t="shared" si="3"/>
        <v>OK</v>
      </c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5"/>
      <c r="AI80" s="75"/>
      <c r="AJ80" s="75"/>
      <c r="AK80" s="75"/>
    </row>
    <row r="81" spans="1:37" ht="39.950000000000003" customHeight="1" x14ac:dyDescent="0.25">
      <c r="A81" s="127"/>
      <c r="B81" s="121"/>
      <c r="C81" s="47">
        <v>78</v>
      </c>
      <c r="D81" s="48" t="s">
        <v>336</v>
      </c>
      <c r="E81" s="47" t="s">
        <v>128</v>
      </c>
      <c r="F81" s="47" t="s">
        <v>478</v>
      </c>
      <c r="G81" s="67" t="s">
        <v>479</v>
      </c>
      <c r="H81" s="47" t="s">
        <v>25</v>
      </c>
      <c r="I81" s="50" t="s">
        <v>27</v>
      </c>
      <c r="J81" s="92">
        <v>3.84</v>
      </c>
      <c r="K81" s="35">
        <v>10</v>
      </c>
      <c r="L81" s="24">
        <f t="shared" si="2"/>
        <v>10</v>
      </c>
      <c r="M81" s="25" t="str">
        <f t="shared" si="3"/>
        <v>OK</v>
      </c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5"/>
      <c r="AI81" s="75"/>
      <c r="AJ81" s="75"/>
      <c r="AK81" s="75"/>
    </row>
    <row r="82" spans="1:37" ht="39.950000000000003" customHeight="1" x14ac:dyDescent="0.25">
      <c r="A82" s="127"/>
      <c r="B82" s="121"/>
      <c r="C82" s="47">
        <v>79</v>
      </c>
      <c r="D82" s="48" t="s">
        <v>317</v>
      </c>
      <c r="E82" s="47" t="s">
        <v>126</v>
      </c>
      <c r="F82" s="47" t="s">
        <v>478</v>
      </c>
      <c r="G82" s="56" t="s">
        <v>480</v>
      </c>
      <c r="H82" s="47" t="s">
        <v>32</v>
      </c>
      <c r="I82" s="50" t="s">
        <v>27</v>
      </c>
      <c r="J82" s="92">
        <v>1.47</v>
      </c>
      <c r="K82" s="35">
        <v>200</v>
      </c>
      <c r="L82" s="24">
        <f t="shared" si="2"/>
        <v>200</v>
      </c>
      <c r="M82" s="25" t="str">
        <f t="shared" si="3"/>
        <v>OK</v>
      </c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5"/>
      <c r="AI82" s="75"/>
      <c r="AJ82" s="75"/>
      <c r="AK82" s="75"/>
    </row>
    <row r="83" spans="1:37" ht="39.950000000000003" customHeight="1" x14ac:dyDescent="0.25">
      <c r="A83" s="127"/>
      <c r="B83" s="121"/>
      <c r="C83" s="47">
        <v>80</v>
      </c>
      <c r="D83" s="48" t="s">
        <v>336</v>
      </c>
      <c r="E83" s="47" t="s">
        <v>127</v>
      </c>
      <c r="F83" s="47" t="s">
        <v>445</v>
      </c>
      <c r="G83" s="62" t="s">
        <v>481</v>
      </c>
      <c r="H83" s="47" t="s">
        <v>25</v>
      </c>
      <c r="I83" s="50" t="s">
        <v>27</v>
      </c>
      <c r="J83" s="88">
        <v>0.91</v>
      </c>
      <c r="K83" s="35">
        <v>100</v>
      </c>
      <c r="L83" s="24">
        <f t="shared" si="2"/>
        <v>100</v>
      </c>
      <c r="M83" s="25" t="str">
        <f t="shared" si="3"/>
        <v>OK</v>
      </c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5"/>
      <c r="AI83" s="75"/>
      <c r="AJ83" s="75"/>
      <c r="AK83" s="75"/>
    </row>
    <row r="84" spans="1:37" ht="39.950000000000003" customHeight="1" x14ac:dyDescent="0.25">
      <c r="A84" s="127"/>
      <c r="B84" s="121"/>
      <c r="C84" s="47">
        <v>81</v>
      </c>
      <c r="D84" s="48" t="s">
        <v>318</v>
      </c>
      <c r="E84" s="47" t="s">
        <v>129</v>
      </c>
      <c r="F84" s="47" t="s">
        <v>414</v>
      </c>
      <c r="G84" s="49" t="s">
        <v>337</v>
      </c>
      <c r="H84" s="47" t="s">
        <v>32</v>
      </c>
      <c r="I84" s="50" t="s">
        <v>27</v>
      </c>
      <c r="J84" s="88">
        <v>1.04</v>
      </c>
      <c r="K84" s="35">
        <v>20</v>
      </c>
      <c r="L84" s="24">
        <f t="shared" si="2"/>
        <v>20</v>
      </c>
      <c r="M84" s="25" t="str">
        <f t="shared" si="3"/>
        <v>OK</v>
      </c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5"/>
      <c r="AI84" s="75"/>
      <c r="AJ84" s="75"/>
      <c r="AK84" s="75"/>
    </row>
    <row r="85" spans="1:37" ht="39.950000000000003" customHeight="1" x14ac:dyDescent="0.25">
      <c r="A85" s="127"/>
      <c r="B85" s="121"/>
      <c r="C85" s="47">
        <v>82</v>
      </c>
      <c r="D85" s="48" t="s">
        <v>318</v>
      </c>
      <c r="E85" s="47" t="s">
        <v>130</v>
      </c>
      <c r="F85" s="47" t="s">
        <v>416</v>
      </c>
      <c r="G85" s="49" t="s">
        <v>338</v>
      </c>
      <c r="H85" s="47" t="s">
        <v>25</v>
      </c>
      <c r="I85" s="50" t="s">
        <v>27</v>
      </c>
      <c r="J85" s="88">
        <v>2.23</v>
      </c>
      <c r="K85" s="35">
        <v>20</v>
      </c>
      <c r="L85" s="24">
        <f t="shared" si="2"/>
        <v>20</v>
      </c>
      <c r="M85" s="25" t="str">
        <f t="shared" si="3"/>
        <v>OK</v>
      </c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5"/>
      <c r="AI85" s="75"/>
      <c r="AJ85" s="75"/>
      <c r="AK85" s="75"/>
    </row>
    <row r="86" spans="1:37" ht="39.950000000000003" customHeight="1" x14ac:dyDescent="0.25">
      <c r="A86" s="128"/>
      <c r="B86" s="122"/>
      <c r="C86" s="47">
        <v>83</v>
      </c>
      <c r="D86" s="48" t="s">
        <v>318</v>
      </c>
      <c r="E86" s="47" t="s">
        <v>131</v>
      </c>
      <c r="F86" s="47" t="s">
        <v>482</v>
      </c>
      <c r="G86" s="49" t="s">
        <v>483</v>
      </c>
      <c r="H86" s="47" t="s">
        <v>25</v>
      </c>
      <c r="I86" s="50" t="s">
        <v>27</v>
      </c>
      <c r="J86" s="88">
        <v>7.88</v>
      </c>
      <c r="K86" s="35">
        <v>15</v>
      </c>
      <c r="L86" s="24">
        <f t="shared" si="2"/>
        <v>15</v>
      </c>
      <c r="M86" s="25" t="str">
        <f t="shared" si="3"/>
        <v>OK</v>
      </c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5"/>
      <c r="AI86" s="75"/>
      <c r="AJ86" s="75"/>
      <c r="AK86" s="75"/>
    </row>
    <row r="87" spans="1:37" ht="39.950000000000003" customHeight="1" x14ac:dyDescent="0.25">
      <c r="A87" s="109">
        <v>8</v>
      </c>
      <c r="B87" s="112" t="s">
        <v>484</v>
      </c>
      <c r="C87" s="51">
        <v>84</v>
      </c>
      <c r="D87" s="52" t="s">
        <v>318</v>
      </c>
      <c r="E87" s="51" t="s">
        <v>142</v>
      </c>
      <c r="F87" s="51" t="s">
        <v>485</v>
      </c>
      <c r="G87" s="53" t="s">
        <v>341</v>
      </c>
      <c r="H87" s="51" t="s">
        <v>25</v>
      </c>
      <c r="I87" s="54" t="s">
        <v>27</v>
      </c>
      <c r="J87" s="89">
        <v>30</v>
      </c>
      <c r="K87" s="35">
        <v>20</v>
      </c>
      <c r="L87" s="24">
        <f t="shared" si="2"/>
        <v>0</v>
      </c>
      <c r="M87" s="25" t="str">
        <f t="shared" si="3"/>
        <v>OK</v>
      </c>
      <c r="N87" s="74"/>
      <c r="O87" s="74"/>
      <c r="P87" s="74">
        <v>20</v>
      </c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5"/>
      <c r="AI87" s="75"/>
      <c r="AJ87" s="75"/>
      <c r="AK87" s="75"/>
    </row>
    <row r="88" spans="1:37" ht="39.950000000000003" customHeight="1" x14ac:dyDescent="0.25">
      <c r="A88" s="110"/>
      <c r="B88" s="113"/>
      <c r="C88" s="51">
        <v>85</v>
      </c>
      <c r="D88" s="52" t="s">
        <v>318</v>
      </c>
      <c r="E88" s="51" t="s">
        <v>141</v>
      </c>
      <c r="F88" s="51" t="s">
        <v>486</v>
      </c>
      <c r="G88" s="53" t="s">
        <v>340</v>
      </c>
      <c r="H88" s="51" t="s">
        <v>25</v>
      </c>
      <c r="I88" s="54" t="s">
        <v>27</v>
      </c>
      <c r="J88" s="89">
        <v>24</v>
      </c>
      <c r="K88" s="35">
        <v>50</v>
      </c>
      <c r="L88" s="24">
        <f t="shared" si="2"/>
        <v>0</v>
      </c>
      <c r="M88" s="25" t="str">
        <f t="shared" si="3"/>
        <v>OK</v>
      </c>
      <c r="N88" s="74"/>
      <c r="O88" s="74"/>
      <c r="P88" s="74">
        <v>50</v>
      </c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5"/>
      <c r="AI88" s="75"/>
      <c r="AJ88" s="75"/>
      <c r="AK88" s="75"/>
    </row>
    <row r="89" spans="1:37" ht="39.950000000000003" customHeight="1" x14ac:dyDescent="0.25">
      <c r="A89" s="111"/>
      <c r="B89" s="114"/>
      <c r="C89" s="51">
        <v>86</v>
      </c>
      <c r="D89" s="52" t="s">
        <v>318</v>
      </c>
      <c r="E89" s="77" t="s">
        <v>487</v>
      </c>
      <c r="F89" s="77" t="s">
        <v>488</v>
      </c>
      <c r="G89" s="53" t="s">
        <v>489</v>
      </c>
      <c r="H89" s="51" t="s">
        <v>490</v>
      </c>
      <c r="I89" s="54" t="s">
        <v>27</v>
      </c>
      <c r="J89" s="89">
        <v>313.37</v>
      </c>
      <c r="K89" s="35"/>
      <c r="L89" s="24">
        <f t="shared" si="2"/>
        <v>0</v>
      </c>
      <c r="M89" s="25" t="str">
        <f t="shared" si="3"/>
        <v>OK</v>
      </c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5"/>
      <c r="AI89" s="75"/>
      <c r="AJ89" s="75"/>
      <c r="AK89" s="75"/>
    </row>
    <row r="90" spans="1:37" ht="39.950000000000003" customHeight="1" x14ac:dyDescent="0.25">
      <c r="A90" s="117">
        <v>9</v>
      </c>
      <c r="B90" s="120" t="s">
        <v>484</v>
      </c>
      <c r="C90" s="47">
        <v>87</v>
      </c>
      <c r="D90" s="48" t="s">
        <v>316</v>
      </c>
      <c r="E90" s="47" t="s">
        <v>303</v>
      </c>
      <c r="F90" s="47" t="s">
        <v>491</v>
      </c>
      <c r="G90" s="49" t="s">
        <v>492</v>
      </c>
      <c r="H90" s="47" t="s">
        <v>25</v>
      </c>
      <c r="I90" s="47" t="s">
        <v>27</v>
      </c>
      <c r="J90" s="88">
        <v>0.18</v>
      </c>
      <c r="K90" s="35"/>
      <c r="L90" s="24">
        <f t="shared" si="2"/>
        <v>0</v>
      </c>
      <c r="M90" s="25" t="str">
        <f t="shared" si="3"/>
        <v>OK</v>
      </c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5"/>
      <c r="AI90" s="75"/>
      <c r="AJ90" s="75"/>
      <c r="AK90" s="75"/>
    </row>
    <row r="91" spans="1:37" ht="39.950000000000003" customHeight="1" x14ac:dyDescent="0.25">
      <c r="A91" s="118"/>
      <c r="B91" s="121"/>
      <c r="C91" s="47">
        <v>88</v>
      </c>
      <c r="D91" s="48" t="s">
        <v>383</v>
      </c>
      <c r="E91" s="47" t="s">
        <v>304</v>
      </c>
      <c r="F91" s="47" t="s">
        <v>493</v>
      </c>
      <c r="G91" s="49" t="s">
        <v>384</v>
      </c>
      <c r="H91" s="47" t="s">
        <v>25</v>
      </c>
      <c r="I91" s="47" t="s">
        <v>31</v>
      </c>
      <c r="J91" s="88">
        <v>23.46</v>
      </c>
      <c r="K91" s="35">
        <v>2</v>
      </c>
      <c r="L91" s="24">
        <f t="shared" si="2"/>
        <v>2</v>
      </c>
      <c r="M91" s="25" t="str">
        <f t="shared" si="3"/>
        <v>OK</v>
      </c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5"/>
      <c r="AI91" s="75"/>
      <c r="AJ91" s="75"/>
      <c r="AK91" s="75"/>
    </row>
    <row r="92" spans="1:37" ht="39.950000000000003" customHeight="1" x14ac:dyDescent="0.25">
      <c r="A92" s="118"/>
      <c r="B92" s="121"/>
      <c r="C92" s="47">
        <v>89</v>
      </c>
      <c r="D92" s="48" t="s">
        <v>318</v>
      </c>
      <c r="E92" s="78" t="s">
        <v>292</v>
      </c>
      <c r="F92" s="78" t="s">
        <v>494</v>
      </c>
      <c r="G92" s="49" t="s">
        <v>385</v>
      </c>
      <c r="H92" s="47" t="s">
        <v>25</v>
      </c>
      <c r="I92" s="47" t="s">
        <v>27</v>
      </c>
      <c r="J92" s="88">
        <v>0.8</v>
      </c>
      <c r="K92" s="35">
        <v>300</v>
      </c>
      <c r="L92" s="24">
        <f t="shared" si="2"/>
        <v>300</v>
      </c>
      <c r="M92" s="25" t="str">
        <f t="shared" si="3"/>
        <v>OK</v>
      </c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5"/>
      <c r="AI92" s="75"/>
      <c r="AJ92" s="75"/>
      <c r="AK92" s="75"/>
    </row>
    <row r="93" spans="1:37" ht="39.950000000000003" customHeight="1" x14ac:dyDescent="0.25">
      <c r="A93" s="118"/>
      <c r="B93" s="121"/>
      <c r="C93" s="47">
        <v>90</v>
      </c>
      <c r="D93" s="48" t="s">
        <v>318</v>
      </c>
      <c r="E93" s="78" t="s">
        <v>293</v>
      </c>
      <c r="F93" s="78" t="s">
        <v>495</v>
      </c>
      <c r="G93" s="49" t="s">
        <v>386</v>
      </c>
      <c r="H93" s="47" t="s">
        <v>25</v>
      </c>
      <c r="I93" s="47" t="s">
        <v>27</v>
      </c>
      <c r="J93" s="88">
        <v>0.5</v>
      </c>
      <c r="K93" s="35">
        <v>100</v>
      </c>
      <c r="L93" s="24">
        <f t="shared" si="2"/>
        <v>100</v>
      </c>
      <c r="M93" s="25" t="str">
        <f t="shared" si="3"/>
        <v>OK</v>
      </c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5"/>
      <c r="AI93" s="75"/>
      <c r="AJ93" s="75"/>
      <c r="AK93" s="75"/>
    </row>
    <row r="94" spans="1:37" ht="39.950000000000003" customHeight="1" x14ac:dyDescent="0.25">
      <c r="A94" s="118"/>
      <c r="B94" s="121"/>
      <c r="C94" s="47">
        <v>91</v>
      </c>
      <c r="D94" s="48" t="s">
        <v>318</v>
      </c>
      <c r="E94" s="78" t="s">
        <v>306</v>
      </c>
      <c r="F94" s="78" t="s">
        <v>496</v>
      </c>
      <c r="G94" s="49" t="s">
        <v>307</v>
      </c>
      <c r="H94" s="47" t="s">
        <v>25</v>
      </c>
      <c r="I94" s="47" t="s">
        <v>27</v>
      </c>
      <c r="J94" s="88">
        <v>2.4</v>
      </c>
      <c r="K94" s="35">
        <v>100</v>
      </c>
      <c r="L94" s="24">
        <f t="shared" si="2"/>
        <v>100</v>
      </c>
      <c r="M94" s="25" t="str">
        <f t="shared" si="3"/>
        <v>OK</v>
      </c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5"/>
      <c r="AI94" s="75"/>
      <c r="AJ94" s="75"/>
      <c r="AK94" s="75"/>
    </row>
    <row r="95" spans="1:37" ht="39.950000000000003" customHeight="1" x14ac:dyDescent="0.25">
      <c r="A95" s="119"/>
      <c r="B95" s="122"/>
      <c r="C95" s="47">
        <v>92</v>
      </c>
      <c r="D95" s="48" t="s">
        <v>318</v>
      </c>
      <c r="E95" s="47" t="s">
        <v>306</v>
      </c>
      <c r="F95" s="47" t="s">
        <v>496</v>
      </c>
      <c r="G95" s="67" t="s">
        <v>497</v>
      </c>
      <c r="H95" s="66" t="s">
        <v>25</v>
      </c>
      <c r="I95" s="66" t="s">
        <v>27</v>
      </c>
      <c r="J95" s="88">
        <v>2.4</v>
      </c>
      <c r="K95" s="35"/>
      <c r="L95" s="24">
        <f t="shared" si="2"/>
        <v>0</v>
      </c>
      <c r="M95" s="25" t="str">
        <f t="shared" si="3"/>
        <v>OK</v>
      </c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5"/>
      <c r="AI95" s="75"/>
      <c r="AJ95" s="75"/>
      <c r="AK95" s="75"/>
    </row>
    <row r="96" spans="1:37" ht="39.950000000000003" customHeight="1" x14ac:dyDescent="0.25">
      <c r="A96" s="123">
        <v>10</v>
      </c>
      <c r="B96" s="112" t="s">
        <v>498</v>
      </c>
      <c r="C96" s="51">
        <v>93</v>
      </c>
      <c r="D96" s="52" t="s">
        <v>323</v>
      </c>
      <c r="E96" s="51" t="s">
        <v>81</v>
      </c>
      <c r="F96" s="51" t="s">
        <v>580</v>
      </c>
      <c r="G96" s="53" t="s">
        <v>82</v>
      </c>
      <c r="H96" s="51" t="s">
        <v>25</v>
      </c>
      <c r="I96" s="54" t="s">
        <v>27</v>
      </c>
      <c r="J96" s="89">
        <v>15.81</v>
      </c>
      <c r="K96" s="35">
        <v>10</v>
      </c>
      <c r="L96" s="24">
        <f t="shared" si="2"/>
        <v>10</v>
      </c>
      <c r="M96" s="25" t="str">
        <f t="shared" si="3"/>
        <v>OK</v>
      </c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5"/>
      <c r="AI96" s="75"/>
      <c r="AJ96" s="75"/>
      <c r="AK96" s="75"/>
    </row>
    <row r="97" spans="1:37" ht="39.950000000000003" customHeight="1" x14ac:dyDescent="0.25">
      <c r="A97" s="124"/>
      <c r="B97" s="113"/>
      <c r="C97" s="51">
        <v>94</v>
      </c>
      <c r="D97" s="52" t="s">
        <v>318</v>
      </c>
      <c r="E97" s="51" t="s">
        <v>123</v>
      </c>
      <c r="F97" s="51" t="s">
        <v>581</v>
      </c>
      <c r="G97" s="55" t="s">
        <v>335</v>
      </c>
      <c r="H97" s="51" t="s">
        <v>25</v>
      </c>
      <c r="I97" s="54" t="s">
        <v>27</v>
      </c>
      <c r="J97" s="89">
        <v>2.16</v>
      </c>
      <c r="K97" s="35">
        <v>20</v>
      </c>
      <c r="L97" s="24">
        <f t="shared" si="2"/>
        <v>20</v>
      </c>
      <c r="M97" s="25" t="str">
        <f t="shared" si="3"/>
        <v>OK</v>
      </c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5"/>
      <c r="AI97" s="75"/>
      <c r="AJ97" s="75"/>
      <c r="AK97" s="75"/>
    </row>
    <row r="98" spans="1:37" ht="39.950000000000003" customHeight="1" x14ac:dyDescent="0.25">
      <c r="A98" s="124"/>
      <c r="B98" s="113"/>
      <c r="C98" s="51">
        <v>95</v>
      </c>
      <c r="D98" s="52" t="s">
        <v>318</v>
      </c>
      <c r="E98" s="51" t="s">
        <v>65</v>
      </c>
      <c r="F98" s="51" t="s">
        <v>582</v>
      </c>
      <c r="G98" s="53" t="s">
        <v>66</v>
      </c>
      <c r="H98" s="51" t="s">
        <v>25</v>
      </c>
      <c r="I98" s="54" t="s">
        <v>27</v>
      </c>
      <c r="J98" s="89">
        <v>1.45</v>
      </c>
      <c r="K98" s="35">
        <v>60</v>
      </c>
      <c r="L98" s="24">
        <f t="shared" si="2"/>
        <v>60</v>
      </c>
      <c r="M98" s="25" t="str">
        <f t="shared" si="3"/>
        <v>OK</v>
      </c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5"/>
      <c r="AI98" s="75"/>
      <c r="AJ98" s="75"/>
      <c r="AK98" s="75"/>
    </row>
    <row r="99" spans="1:37" ht="39.950000000000003" customHeight="1" x14ac:dyDescent="0.25">
      <c r="A99" s="124"/>
      <c r="B99" s="113"/>
      <c r="C99" s="51">
        <v>96</v>
      </c>
      <c r="D99" s="52" t="s">
        <v>318</v>
      </c>
      <c r="E99" s="51" t="s">
        <v>62</v>
      </c>
      <c r="F99" s="51" t="s">
        <v>412</v>
      </c>
      <c r="G99" s="53" t="s">
        <v>63</v>
      </c>
      <c r="H99" s="51" t="s">
        <v>25</v>
      </c>
      <c r="I99" s="54" t="s">
        <v>27</v>
      </c>
      <c r="J99" s="89">
        <v>1.5</v>
      </c>
      <c r="K99" s="35">
        <v>50</v>
      </c>
      <c r="L99" s="24">
        <f t="shared" si="2"/>
        <v>50</v>
      </c>
      <c r="M99" s="25" t="str">
        <f t="shared" si="3"/>
        <v>OK</v>
      </c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5"/>
      <c r="AI99" s="75"/>
      <c r="AJ99" s="75"/>
      <c r="AK99" s="75"/>
    </row>
    <row r="100" spans="1:37" ht="39.950000000000003" customHeight="1" x14ac:dyDescent="0.25">
      <c r="A100" s="124"/>
      <c r="B100" s="113"/>
      <c r="C100" s="51">
        <v>97</v>
      </c>
      <c r="D100" s="52" t="s">
        <v>318</v>
      </c>
      <c r="E100" s="51" t="s">
        <v>196</v>
      </c>
      <c r="F100" s="51" t="s">
        <v>583</v>
      </c>
      <c r="G100" s="53" t="s">
        <v>348</v>
      </c>
      <c r="H100" s="51" t="s">
        <v>34</v>
      </c>
      <c r="I100" s="54" t="s">
        <v>27</v>
      </c>
      <c r="J100" s="89">
        <v>0.71</v>
      </c>
      <c r="K100" s="35">
        <v>20</v>
      </c>
      <c r="L100" s="24">
        <f t="shared" si="2"/>
        <v>0</v>
      </c>
      <c r="M100" s="25" t="str">
        <f t="shared" si="3"/>
        <v>OK</v>
      </c>
      <c r="N100" s="74">
        <v>20</v>
      </c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5"/>
      <c r="AI100" s="75"/>
      <c r="AJ100" s="75"/>
      <c r="AK100" s="75"/>
    </row>
    <row r="101" spans="1:37" ht="39.950000000000003" customHeight="1" x14ac:dyDescent="0.25">
      <c r="A101" s="124"/>
      <c r="B101" s="113"/>
      <c r="C101" s="51">
        <v>98</v>
      </c>
      <c r="D101" s="52" t="s">
        <v>318</v>
      </c>
      <c r="E101" s="51" t="s">
        <v>186</v>
      </c>
      <c r="F101" s="51" t="s">
        <v>584</v>
      </c>
      <c r="G101" s="55" t="s">
        <v>187</v>
      </c>
      <c r="H101" s="51" t="s">
        <v>34</v>
      </c>
      <c r="I101" s="54" t="s">
        <v>27</v>
      </c>
      <c r="J101" s="89">
        <v>5.9</v>
      </c>
      <c r="K101" s="35">
        <v>80</v>
      </c>
      <c r="L101" s="24">
        <f t="shared" si="2"/>
        <v>80</v>
      </c>
      <c r="M101" s="25" t="str">
        <f t="shared" si="3"/>
        <v>OK</v>
      </c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5"/>
      <c r="AI101" s="75"/>
      <c r="AJ101" s="75"/>
      <c r="AK101" s="75"/>
    </row>
    <row r="102" spans="1:37" ht="39.950000000000003" customHeight="1" x14ac:dyDescent="0.25">
      <c r="A102" s="124"/>
      <c r="B102" s="113"/>
      <c r="C102" s="51">
        <v>99</v>
      </c>
      <c r="D102" s="52" t="s">
        <v>318</v>
      </c>
      <c r="E102" s="51" t="s">
        <v>190</v>
      </c>
      <c r="F102" s="51" t="s">
        <v>584</v>
      </c>
      <c r="G102" s="53" t="s">
        <v>191</v>
      </c>
      <c r="H102" s="51" t="s">
        <v>25</v>
      </c>
      <c r="I102" s="54" t="s">
        <v>27</v>
      </c>
      <c r="J102" s="89">
        <v>3.2</v>
      </c>
      <c r="K102" s="35">
        <v>200</v>
      </c>
      <c r="L102" s="24">
        <f t="shared" si="2"/>
        <v>200</v>
      </c>
      <c r="M102" s="25" t="str">
        <f t="shared" si="3"/>
        <v>OK</v>
      </c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5"/>
      <c r="AI102" s="75"/>
      <c r="AJ102" s="75"/>
      <c r="AK102" s="75"/>
    </row>
    <row r="103" spans="1:37" ht="39.950000000000003" customHeight="1" x14ac:dyDescent="0.25">
      <c r="A103" s="124"/>
      <c r="B103" s="113"/>
      <c r="C103" s="51">
        <v>100</v>
      </c>
      <c r="D103" s="52" t="s">
        <v>318</v>
      </c>
      <c r="E103" s="51" t="s">
        <v>188</v>
      </c>
      <c r="F103" s="51" t="s">
        <v>583</v>
      </c>
      <c r="G103" s="55" t="s">
        <v>189</v>
      </c>
      <c r="H103" s="51" t="s">
        <v>34</v>
      </c>
      <c r="I103" s="54" t="s">
        <v>27</v>
      </c>
      <c r="J103" s="89">
        <v>0.95</v>
      </c>
      <c r="K103" s="40">
        <v>80</v>
      </c>
      <c r="L103" s="24">
        <f t="shared" si="2"/>
        <v>80</v>
      </c>
      <c r="M103" s="25" t="str">
        <f t="shared" si="3"/>
        <v>OK</v>
      </c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5"/>
      <c r="AI103" s="75"/>
      <c r="AJ103" s="75"/>
      <c r="AK103" s="75"/>
    </row>
    <row r="104" spans="1:37" ht="39.950000000000003" customHeight="1" x14ac:dyDescent="0.25">
      <c r="A104" s="124"/>
      <c r="B104" s="113"/>
      <c r="C104" s="51">
        <v>101</v>
      </c>
      <c r="D104" s="52" t="s">
        <v>318</v>
      </c>
      <c r="E104" s="51" t="s">
        <v>201</v>
      </c>
      <c r="F104" s="51" t="s">
        <v>585</v>
      </c>
      <c r="G104" s="53" t="s">
        <v>504</v>
      </c>
      <c r="H104" s="51" t="s">
        <v>34</v>
      </c>
      <c r="I104" s="54" t="s">
        <v>27</v>
      </c>
      <c r="J104" s="89">
        <v>52.65</v>
      </c>
      <c r="K104" s="40">
        <v>10</v>
      </c>
      <c r="L104" s="24">
        <f t="shared" si="2"/>
        <v>10</v>
      </c>
      <c r="M104" s="25" t="str">
        <f t="shared" si="3"/>
        <v>OK</v>
      </c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5"/>
      <c r="AI104" s="75"/>
      <c r="AJ104" s="75"/>
      <c r="AK104" s="75"/>
    </row>
    <row r="105" spans="1:37" ht="39.950000000000003" customHeight="1" x14ac:dyDescent="0.25">
      <c r="A105" s="124"/>
      <c r="B105" s="113"/>
      <c r="C105" s="51">
        <v>102</v>
      </c>
      <c r="D105" s="52" t="s">
        <v>318</v>
      </c>
      <c r="E105" s="51" t="s">
        <v>350</v>
      </c>
      <c r="F105" s="51" t="s">
        <v>583</v>
      </c>
      <c r="G105" s="53" t="s">
        <v>351</v>
      </c>
      <c r="H105" s="51" t="s">
        <v>34</v>
      </c>
      <c r="I105" s="54" t="s">
        <v>27</v>
      </c>
      <c r="J105" s="89">
        <v>0.7</v>
      </c>
      <c r="K105" s="40">
        <v>20</v>
      </c>
      <c r="L105" s="24">
        <f t="shared" si="2"/>
        <v>0</v>
      </c>
      <c r="M105" s="25" t="str">
        <f t="shared" si="3"/>
        <v>OK</v>
      </c>
      <c r="N105" s="74">
        <v>20</v>
      </c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5"/>
      <c r="AI105" s="75"/>
      <c r="AJ105" s="75"/>
      <c r="AK105" s="75"/>
    </row>
    <row r="106" spans="1:37" ht="39.950000000000003" customHeight="1" x14ac:dyDescent="0.25">
      <c r="A106" s="124"/>
      <c r="B106" s="113"/>
      <c r="C106" s="51">
        <v>103</v>
      </c>
      <c r="D106" s="52" t="s">
        <v>318</v>
      </c>
      <c r="E106" s="51" t="s">
        <v>197</v>
      </c>
      <c r="F106" s="51" t="s">
        <v>583</v>
      </c>
      <c r="G106" s="53" t="s">
        <v>349</v>
      </c>
      <c r="H106" s="51" t="s">
        <v>34</v>
      </c>
      <c r="I106" s="54" t="s">
        <v>27</v>
      </c>
      <c r="J106" s="89">
        <v>0.71</v>
      </c>
      <c r="K106" s="40">
        <v>20</v>
      </c>
      <c r="L106" s="24">
        <f t="shared" si="2"/>
        <v>0</v>
      </c>
      <c r="M106" s="25" t="str">
        <f t="shared" si="3"/>
        <v>OK</v>
      </c>
      <c r="N106" s="74">
        <v>20</v>
      </c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5"/>
      <c r="AI106" s="75"/>
      <c r="AJ106" s="75"/>
      <c r="AK106" s="75"/>
    </row>
    <row r="107" spans="1:37" ht="39.950000000000003" customHeight="1" x14ac:dyDescent="0.25">
      <c r="A107" s="124"/>
      <c r="B107" s="113"/>
      <c r="C107" s="51">
        <v>104</v>
      </c>
      <c r="D107" s="52" t="s">
        <v>318</v>
      </c>
      <c r="E107" s="51" t="s">
        <v>505</v>
      </c>
      <c r="F107" s="51" t="s">
        <v>502</v>
      </c>
      <c r="G107" s="53" t="s">
        <v>198</v>
      </c>
      <c r="H107" s="51" t="s">
        <v>34</v>
      </c>
      <c r="I107" s="54" t="s">
        <v>27</v>
      </c>
      <c r="J107" s="89">
        <v>12.85</v>
      </c>
      <c r="K107" s="40">
        <v>40</v>
      </c>
      <c r="L107" s="24">
        <f t="shared" si="2"/>
        <v>40</v>
      </c>
      <c r="M107" s="25" t="str">
        <f t="shared" si="3"/>
        <v>OK</v>
      </c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5"/>
      <c r="AI107" s="75"/>
      <c r="AJ107" s="75"/>
      <c r="AK107" s="75"/>
    </row>
    <row r="108" spans="1:37" ht="39.950000000000003" customHeight="1" x14ac:dyDescent="0.25">
      <c r="A108" s="125"/>
      <c r="B108" s="114"/>
      <c r="C108" s="51">
        <v>105</v>
      </c>
      <c r="D108" s="52" t="s">
        <v>318</v>
      </c>
      <c r="E108" s="51" t="s">
        <v>199</v>
      </c>
      <c r="F108" s="51" t="s">
        <v>584</v>
      </c>
      <c r="G108" s="53" t="s">
        <v>200</v>
      </c>
      <c r="H108" s="51" t="s">
        <v>25</v>
      </c>
      <c r="I108" s="54" t="s">
        <v>27</v>
      </c>
      <c r="J108" s="89">
        <v>7.78</v>
      </c>
      <c r="K108" s="40">
        <v>30</v>
      </c>
      <c r="L108" s="24">
        <f t="shared" si="2"/>
        <v>30</v>
      </c>
      <c r="M108" s="25" t="str">
        <f t="shared" si="3"/>
        <v>OK</v>
      </c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5"/>
      <c r="AI108" s="75"/>
      <c r="AJ108" s="75"/>
      <c r="AK108" s="75"/>
    </row>
    <row r="109" spans="1:37" ht="39.950000000000003" customHeight="1" x14ac:dyDescent="0.25">
      <c r="A109" s="126">
        <v>11</v>
      </c>
      <c r="B109" s="120" t="s">
        <v>410</v>
      </c>
      <c r="C109" s="47">
        <v>106</v>
      </c>
      <c r="D109" s="48" t="s">
        <v>318</v>
      </c>
      <c r="E109" s="47" t="s">
        <v>216</v>
      </c>
      <c r="F109" s="47" t="s">
        <v>507</v>
      </c>
      <c r="G109" s="49" t="s">
        <v>217</v>
      </c>
      <c r="H109" s="47" t="s">
        <v>25</v>
      </c>
      <c r="I109" s="50" t="s">
        <v>27</v>
      </c>
      <c r="J109" s="88">
        <v>46.76</v>
      </c>
      <c r="K109" s="35">
        <v>10</v>
      </c>
      <c r="L109" s="24">
        <f t="shared" si="2"/>
        <v>10</v>
      </c>
      <c r="M109" s="25" t="str">
        <f t="shared" si="3"/>
        <v>OK</v>
      </c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5"/>
      <c r="AI109" s="75"/>
      <c r="AJ109" s="75"/>
      <c r="AK109" s="75"/>
    </row>
    <row r="110" spans="1:37" ht="39.950000000000003" customHeight="1" x14ac:dyDescent="0.25">
      <c r="A110" s="127"/>
      <c r="B110" s="121"/>
      <c r="C110" s="47">
        <v>107</v>
      </c>
      <c r="D110" s="48" t="s">
        <v>318</v>
      </c>
      <c r="E110" s="47" t="s">
        <v>212</v>
      </c>
      <c r="F110" s="47" t="s">
        <v>455</v>
      </c>
      <c r="G110" s="56" t="s">
        <v>358</v>
      </c>
      <c r="H110" s="47" t="s">
        <v>25</v>
      </c>
      <c r="I110" s="50" t="s">
        <v>27</v>
      </c>
      <c r="J110" s="88">
        <v>33.42</v>
      </c>
      <c r="K110" s="35">
        <v>50</v>
      </c>
      <c r="L110" s="24">
        <f t="shared" si="2"/>
        <v>30</v>
      </c>
      <c r="M110" s="25" t="str">
        <f t="shared" si="3"/>
        <v>OK</v>
      </c>
      <c r="N110" s="74"/>
      <c r="O110" s="74"/>
      <c r="P110" s="74"/>
      <c r="Q110" s="74">
        <v>20</v>
      </c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5"/>
      <c r="AI110" s="75"/>
      <c r="AJ110" s="75"/>
      <c r="AK110" s="75"/>
    </row>
    <row r="111" spans="1:37" ht="39.950000000000003" customHeight="1" x14ac:dyDescent="0.25">
      <c r="A111" s="128"/>
      <c r="B111" s="122"/>
      <c r="C111" s="47">
        <v>108</v>
      </c>
      <c r="D111" s="48" t="s">
        <v>318</v>
      </c>
      <c r="E111" s="47" t="s">
        <v>215</v>
      </c>
      <c r="F111" s="47" t="s">
        <v>416</v>
      </c>
      <c r="G111" s="56" t="s">
        <v>508</v>
      </c>
      <c r="H111" s="47" t="s">
        <v>25</v>
      </c>
      <c r="I111" s="50" t="s">
        <v>27</v>
      </c>
      <c r="J111" s="88">
        <v>8.2100000000000009</v>
      </c>
      <c r="K111" s="40">
        <v>20</v>
      </c>
      <c r="L111" s="24">
        <f t="shared" si="2"/>
        <v>0</v>
      </c>
      <c r="M111" s="25" t="str">
        <f t="shared" si="3"/>
        <v>OK</v>
      </c>
      <c r="N111" s="74"/>
      <c r="O111" s="74"/>
      <c r="P111" s="74"/>
      <c r="Q111" s="74">
        <v>20</v>
      </c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5"/>
      <c r="AI111" s="75"/>
      <c r="AJ111" s="75"/>
      <c r="AK111" s="75"/>
    </row>
    <row r="112" spans="1:37" ht="39.950000000000003" customHeight="1" x14ac:dyDescent="0.25">
      <c r="A112" s="109">
        <v>12</v>
      </c>
      <c r="B112" s="112" t="s">
        <v>410</v>
      </c>
      <c r="C112" s="51">
        <v>109</v>
      </c>
      <c r="D112" s="52" t="s">
        <v>317</v>
      </c>
      <c r="E112" s="51" t="s">
        <v>207</v>
      </c>
      <c r="F112" s="51" t="s">
        <v>478</v>
      </c>
      <c r="G112" s="63" t="s">
        <v>354</v>
      </c>
      <c r="H112" s="51" t="s">
        <v>28</v>
      </c>
      <c r="I112" s="54" t="s">
        <v>27</v>
      </c>
      <c r="J112" s="89">
        <v>1.1000000000000001</v>
      </c>
      <c r="K112" s="40"/>
      <c r="L112" s="24">
        <f t="shared" si="2"/>
        <v>0</v>
      </c>
      <c r="M112" s="25" t="str">
        <f t="shared" si="3"/>
        <v>OK</v>
      </c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5"/>
      <c r="AI112" s="75"/>
      <c r="AJ112" s="75"/>
      <c r="AK112" s="75"/>
    </row>
    <row r="113" spans="1:37" ht="39.950000000000003" customHeight="1" x14ac:dyDescent="0.25">
      <c r="A113" s="110"/>
      <c r="B113" s="113"/>
      <c r="C113" s="51">
        <v>110</v>
      </c>
      <c r="D113" s="52" t="s">
        <v>317</v>
      </c>
      <c r="E113" s="51" t="s">
        <v>209</v>
      </c>
      <c r="F113" s="51" t="s">
        <v>509</v>
      </c>
      <c r="G113" s="63" t="s">
        <v>356</v>
      </c>
      <c r="H113" s="51" t="s">
        <v>28</v>
      </c>
      <c r="I113" s="54" t="s">
        <v>27</v>
      </c>
      <c r="J113" s="89">
        <v>2</v>
      </c>
      <c r="K113" s="35"/>
      <c r="L113" s="24">
        <f t="shared" si="2"/>
        <v>0</v>
      </c>
      <c r="M113" s="25" t="str">
        <f t="shared" si="3"/>
        <v>OK</v>
      </c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5"/>
      <c r="AI113" s="75"/>
      <c r="AJ113" s="75"/>
      <c r="AK113" s="75"/>
    </row>
    <row r="114" spans="1:37" ht="39.950000000000003" customHeight="1" x14ac:dyDescent="0.25">
      <c r="A114" s="110"/>
      <c r="B114" s="113"/>
      <c r="C114" s="51">
        <v>111</v>
      </c>
      <c r="D114" s="52" t="s">
        <v>317</v>
      </c>
      <c r="E114" s="51" t="s">
        <v>208</v>
      </c>
      <c r="F114" s="51" t="s">
        <v>509</v>
      </c>
      <c r="G114" s="63" t="s">
        <v>355</v>
      </c>
      <c r="H114" s="51" t="s">
        <v>28</v>
      </c>
      <c r="I114" s="54" t="s">
        <v>27</v>
      </c>
      <c r="J114" s="89">
        <v>2.5</v>
      </c>
      <c r="K114" s="35"/>
      <c r="L114" s="24">
        <f t="shared" si="2"/>
        <v>0</v>
      </c>
      <c r="M114" s="25" t="str">
        <f t="shared" si="3"/>
        <v>OK</v>
      </c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5"/>
      <c r="AI114" s="75"/>
      <c r="AJ114" s="75"/>
      <c r="AK114" s="75"/>
    </row>
    <row r="115" spans="1:37" ht="39.950000000000003" customHeight="1" x14ac:dyDescent="0.25">
      <c r="A115" s="110"/>
      <c r="B115" s="113"/>
      <c r="C115" s="51">
        <v>112</v>
      </c>
      <c r="D115" s="52" t="s">
        <v>318</v>
      </c>
      <c r="E115" s="51" t="s">
        <v>202</v>
      </c>
      <c r="F115" s="51" t="s">
        <v>445</v>
      </c>
      <c r="G115" s="55" t="s">
        <v>352</v>
      </c>
      <c r="H115" s="51" t="s">
        <v>30</v>
      </c>
      <c r="I115" s="54" t="s">
        <v>27</v>
      </c>
      <c r="J115" s="89">
        <v>0.5</v>
      </c>
      <c r="K115" s="35">
        <v>10</v>
      </c>
      <c r="L115" s="24">
        <f t="shared" si="2"/>
        <v>10</v>
      </c>
      <c r="M115" s="25" t="str">
        <f t="shared" si="3"/>
        <v>OK</v>
      </c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5"/>
      <c r="AI115" s="75"/>
      <c r="AJ115" s="75"/>
      <c r="AK115" s="75"/>
    </row>
    <row r="116" spans="1:37" ht="39.950000000000003" customHeight="1" x14ac:dyDescent="0.25">
      <c r="A116" s="110"/>
      <c r="B116" s="113"/>
      <c r="C116" s="51">
        <v>113</v>
      </c>
      <c r="D116" s="52" t="s">
        <v>318</v>
      </c>
      <c r="E116" s="51" t="s">
        <v>203</v>
      </c>
      <c r="F116" s="51" t="s">
        <v>445</v>
      </c>
      <c r="G116" s="55" t="s">
        <v>353</v>
      </c>
      <c r="H116" s="51" t="s">
        <v>30</v>
      </c>
      <c r="I116" s="54" t="s">
        <v>27</v>
      </c>
      <c r="J116" s="89">
        <v>0.5</v>
      </c>
      <c r="K116" s="35">
        <v>10</v>
      </c>
      <c r="L116" s="24">
        <f t="shared" si="2"/>
        <v>10</v>
      </c>
      <c r="M116" s="25" t="str">
        <f t="shared" si="3"/>
        <v>OK</v>
      </c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5"/>
      <c r="AI116" s="75"/>
      <c r="AJ116" s="75"/>
      <c r="AK116" s="75"/>
    </row>
    <row r="117" spans="1:37" ht="39.950000000000003" customHeight="1" x14ac:dyDescent="0.25">
      <c r="A117" s="110"/>
      <c r="B117" s="113"/>
      <c r="C117" s="51">
        <v>114</v>
      </c>
      <c r="D117" s="52" t="s">
        <v>318</v>
      </c>
      <c r="E117" s="51" t="s">
        <v>222</v>
      </c>
      <c r="F117" s="51" t="s">
        <v>510</v>
      </c>
      <c r="G117" s="55" t="s">
        <v>363</v>
      </c>
      <c r="H117" s="51" t="s">
        <v>28</v>
      </c>
      <c r="I117" s="54" t="s">
        <v>27</v>
      </c>
      <c r="J117" s="89">
        <v>10</v>
      </c>
      <c r="K117" s="35">
        <v>10</v>
      </c>
      <c r="L117" s="24">
        <f t="shared" si="2"/>
        <v>10</v>
      </c>
      <c r="M117" s="25" t="str">
        <f t="shared" si="3"/>
        <v>OK</v>
      </c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5"/>
      <c r="AI117" s="75"/>
      <c r="AJ117" s="75"/>
      <c r="AK117" s="75"/>
    </row>
    <row r="118" spans="1:37" ht="39.950000000000003" customHeight="1" x14ac:dyDescent="0.25">
      <c r="A118" s="110"/>
      <c r="B118" s="113"/>
      <c r="C118" s="51">
        <v>115</v>
      </c>
      <c r="D118" s="52" t="s">
        <v>318</v>
      </c>
      <c r="E118" s="51" t="s">
        <v>221</v>
      </c>
      <c r="F118" s="51" t="s">
        <v>510</v>
      </c>
      <c r="G118" s="55" t="s">
        <v>362</v>
      </c>
      <c r="H118" s="51" t="s">
        <v>37</v>
      </c>
      <c r="I118" s="54" t="s">
        <v>27</v>
      </c>
      <c r="J118" s="89">
        <v>7.2</v>
      </c>
      <c r="K118" s="35">
        <v>70</v>
      </c>
      <c r="L118" s="24">
        <f t="shared" si="2"/>
        <v>70</v>
      </c>
      <c r="M118" s="25" t="str">
        <f t="shared" si="3"/>
        <v>OK</v>
      </c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5"/>
      <c r="AI118" s="75"/>
      <c r="AJ118" s="75"/>
      <c r="AK118" s="75"/>
    </row>
    <row r="119" spans="1:37" ht="39.950000000000003" customHeight="1" x14ac:dyDescent="0.25">
      <c r="A119" s="110"/>
      <c r="B119" s="113"/>
      <c r="C119" s="51">
        <v>116</v>
      </c>
      <c r="D119" s="52" t="s">
        <v>318</v>
      </c>
      <c r="E119" s="51" t="s">
        <v>219</v>
      </c>
      <c r="F119" s="51" t="s">
        <v>412</v>
      </c>
      <c r="G119" s="53" t="s">
        <v>360</v>
      </c>
      <c r="H119" s="51" t="s">
        <v>28</v>
      </c>
      <c r="I119" s="54" t="s">
        <v>27</v>
      </c>
      <c r="J119" s="89">
        <v>10.27</v>
      </c>
      <c r="K119" s="40">
        <v>10</v>
      </c>
      <c r="L119" s="24">
        <f t="shared" si="2"/>
        <v>10</v>
      </c>
      <c r="M119" s="25" t="str">
        <f t="shared" si="3"/>
        <v>OK</v>
      </c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5"/>
      <c r="AI119" s="75"/>
      <c r="AJ119" s="75"/>
      <c r="AK119" s="75"/>
    </row>
    <row r="120" spans="1:37" ht="39.950000000000003" customHeight="1" x14ac:dyDescent="0.25">
      <c r="A120" s="110"/>
      <c r="B120" s="113"/>
      <c r="C120" s="51">
        <v>117</v>
      </c>
      <c r="D120" s="52" t="s">
        <v>318</v>
      </c>
      <c r="E120" s="51" t="s">
        <v>218</v>
      </c>
      <c r="F120" s="51" t="s">
        <v>416</v>
      </c>
      <c r="G120" s="55" t="s">
        <v>359</v>
      </c>
      <c r="H120" s="51" t="s">
        <v>28</v>
      </c>
      <c r="I120" s="54" t="s">
        <v>27</v>
      </c>
      <c r="J120" s="89">
        <v>0.7</v>
      </c>
      <c r="K120" s="35">
        <v>80</v>
      </c>
      <c r="L120" s="24">
        <f t="shared" si="2"/>
        <v>0</v>
      </c>
      <c r="M120" s="25" t="str">
        <f t="shared" si="3"/>
        <v>OK</v>
      </c>
      <c r="N120" s="74"/>
      <c r="O120" s="74"/>
      <c r="P120" s="74"/>
      <c r="Q120" s="74">
        <v>80</v>
      </c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5"/>
      <c r="AI120" s="75"/>
      <c r="AJ120" s="75"/>
      <c r="AK120" s="75"/>
    </row>
    <row r="121" spans="1:37" ht="39.950000000000003" customHeight="1" x14ac:dyDescent="0.25">
      <c r="A121" s="110"/>
      <c r="B121" s="113"/>
      <c r="C121" s="51">
        <v>118</v>
      </c>
      <c r="D121" s="52" t="s">
        <v>318</v>
      </c>
      <c r="E121" s="51" t="s">
        <v>220</v>
      </c>
      <c r="F121" s="51" t="s">
        <v>412</v>
      </c>
      <c r="G121" s="53" t="s">
        <v>361</v>
      </c>
      <c r="H121" s="51" t="s">
        <v>28</v>
      </c>
      <c r="I121" s="54" t="s">
        <v>27</v>
      </c>
      <c r="J121" s="89">
        <v>6</v>
      </c>
      <c r="K121" s="35"/>
      <c r="L121" s="24">
        <f t="shared" si="2"/>
        <v>0</v>
      </c>
      <c r="M121" s="25" t="str">
        <f t="shared" si="3"/>
        <v>OK</v>
      </c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5"/>
      <c r="AI121" s="75"/>
      <c r="AJ121" s="75"/>
      <c r="AK121" s="75"/>
    </row>
    <row r="122" spans="1:37" ht="39.950000000000003" customHeight="1" x14ac:dyDescent="0.25">
      <c r="A122" s="110"/>
      <c r="B122" s="113"/>
      <c r="C122" s="51">
        <v>119</v>
      </c>
      <c r="D122" s="52" t="s">
        <v>382</v>
      </c>
      <c r="E122" s="51" t="s">
        <v>301</v>
      </c>
      <c r="F122" s="51" t="s">
        <v>511</v>
      </c>
      <c r="G122" s="79" t="s">
        <v>302</v>
      </c>
      <c r="H122" s="51" t="s">
        <v>25</v>
      </c>
      <c r="I122" s="51" t="s">
        <v>27</v>
      </c>
      <c r="J122" s="89">
        <v>179.7</v>
      </c>
      <c r="K122" s="35">
        <v>4</v>
      </c>
      <c r="L122" s="24">
        <f t="shared" si="2"/>
        <v>4</v>
      </c>
      <c r="M122" s="25" t="str">
        <f t="shared" si="3"/>
        <v>OK</v>
      </c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5"/>
      <c r="AI122" s="75"/>
      <c r="AJ122" s="75"/>
      <c r="AK122" s="75"/>
    </row>
    <row r="123" spans="1:37" ht="39.950000000000003" customHeight="1" x14ac:dyDescent="0.25">
      <c r="A123" s="110"/>
      <c r="B123" s="113"/>
      <c r="C123" s="51">
        <v>120</v>
      </c>
      <c r="D123" s="52" t="s">
        <v>317</v>
      </c>
      <c r="E123" s="51" t="s">
        <v>299</v>
      </c>
      <c r="F123" s="51" t="s">
        <v>416</v>
      </c>
      <c r="G123" s="79" t="s">
        <v>300</v>
      </c>
      <c r="H123" s="51" t="s">
        <v>25</v>
      </c>
      <c r="I123" s="54" t="s">
        <v>27</v>
      </c>
      <c r="J123" s="89">
        <v>0.7</v>
      </c>
      <c r="K123" s="35">
        <v>100</v>
      </c>
      <c r="L123" s="24">
        <f t="shared" si="2"/>
        <v>0</v>
      </c>
      <c r="M123" s="25" t="str">
        <f t="shared" si="3"/>
        <v>OK</v>
      </c>
      <c r="N123" s="74"/>
      <c r="O123" s="74"/>
      <c r="P123" s="74"/>
      <c r="Q123" s="74">
        <v>100</v>
      </c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5"/>
      <c r="AI123" s="75"/>
      <c r="AJ123" s="75"/>
      <c r="AK123" s="75"/>
    </row>
    <row r="124" spans="1:37" ht="39.950000000000003" customHeight="1" x14ac:dyDescent="0.25">
      <c r="A124" s="110"/>
      <c r="B124" s="113"/>
      <c r="C124" s="51">
        <v>121</v>
      </c>
      <c r="D124" s="52" t="s">
        <v>318</v>
      </c>
      <c r="E124" s="51" t="s">
        <v>277</v>
      </c>
      <c r="F124" s="51" t="s">
        <v>512</v>
      </c>
      <c r="G124" s="53" t="s">
        <v>278</v>
      </c>
      <c r="H124" s="51" t="s">
        <v>37</v>
      </c>
      <c r="I124" s="80" t="s">
        <v>27</v>
      </c>
      <c r="J124" s="89">
        <v>7</v>
      </c>
      <c r="K124" s="35">
        <v>10</v>
      </c>
      <c r="L124" s="24">
        <f t="shared" si="2"/>
        <v>10</v>
      </c>
      <c r="M124" s="25" t="str">
        <f t="shared" si="3"/>
        <v>OK</v>
      </c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5"/>
      <c r="AI124" s="75"/>
      <c r="AJ124" s="75"/>
      <c r="AK124" s="75"/>
    </row>
    <row r="125" spans="1:37" ht="39.950000000000003" customHeight="1" x14ac:dyDescent="0.25">
      <c r="A125" s="110"/>
      <c r="B125" s="113"/>
      <c r="C125" s="51">
        <v>122</v>
      </c>
      <c r="D125" s="52" t="s">
        <v>317</v>
      </c>
      <c r="E125" s="51" t="s">
        <v>211</v>
      </c>
      <c r="F125" s="51" t="s">
        <v>513</v>
      </c>
      <c r="G125" s="53" t="s">
        <v>514</v>
      </c>
      <c r="H125" s="51" t="s">
        <v>28</v>
      </c>
      <c r="I125" s="54" t="s">
        <v>27</v>
      </c>
      <c r="J125" s="89">
        <v>3.75</v>
      </c>
      <c r="K125" s="35">
        <v>30</v>
      </c>
      <c r="L125" s="24">
        <f t="shared" si="2"/>
        <v>30</v>
      </c>
      <c r="M125" s="25" t="str">
        <f t="shared" si="3"/>
        <v>OK</v>
      </c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5"/>
      <c r="AI125" s="75"/>
      <c r="AJ125" s="75"/>
      <c r="AK125" s="75"/>
    </row>
    <row r="126" spans="1:37" ht="39.950000000000003" customHeight="1" x14ac:dyDescent="0.25">
      <c r="A126" s="110"/>
      <c r="B126" s="113"/>
      <c r="C126" s="51">
        <v>123</v>
      </c>
      <c r="D126" s="52" t="s">
        <v>317</v>
      </c>
      <c r="E126" s="51" t="s">
        <v>210</v>
      </c>
      <c r="F126" s="51" t="s">
        <v>515</v>
      </c>
      <c r="G126" s="53" t="s">
        <v>357</v>
      </c>
      <c r="H126" s="51" t="s">
        <v>28</v>
      </c>
      <c r="I126" s="54" t="s">
        <v>27</v>
      </c>
      <c r="J126" s="89">
        <v>39.15</v>
      </c>
      <c r="K126" s="40">
        <v>10</v>
      </c>
      <c r="L126" s="24">
        <f t="shared" si="2"/>
        <v>10</v>
      </c>
      <c r="M126" s="25" t="str">
        <f t="shared" si="3"/>
        <v>OK</v>
      </c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5"/>
      <c r="AI126" s="75"/>
      <c r="AJ126" s="75"/>
      <c r="AK126" s="75"/>
    </row>
    <row r="127" spans="1:37" ht="39.950000000000003" customHeight="1" x14ac:dyDescent="0.25">
      <c r="A127" s="110"/>
      <c r="B127" s="113"/>
      <c r="C127" s="51">
        <v>124</v>
      </c>
      <c r="D127" s="52" t="s">
        <v>318</v>
      </c>
      <c r="E127" s="51" t="s">
        <v>206</v>
      </c>
      <c r="F127" s="51" t="s">
        <v>515</v>
      </c>
      <c r="G127" s="63" t="s">
        <v>516</v>
      </c>
      <c r="H127" s="51" t="s">
        <v>25</v>
      </c>
      <c r="I127" s="54" t="s">
        <v>27</v>
      </c>
      <c r="J127" s="89">
        <v>0.6</v>
      </c>
      <c r="K127" s="35">
        <v>1000</v>
      </c>
      <c r="L127" s="24">
        <f t="shared" si="2"/>
        <v>500</v>
      </c>
      <c r="M127" s="25" t="str">
        <f t="shared" si="3"/>
        <v>OK</v>
      </c>
      <c r="N127" s="74"/>
      <c r="O127" s="74"/>
      <c r="P127" s="74"/>
      <c r="Q127" s="74">
        <v>500</v>
      </c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5"/>
      <c r="AI127" s="75"/>
      <c r="AJ127" s="75"/>
      <c r="AK127" s="75"/>
    </row>
    <row r="128" spans="1:37" ht="39.950000000000003" customHeight="1" x14ac:dyDescent="0.25">
      <c r="A128" s="110"/>
      <c r="B128" s="113"/>
      <c r="C128" s="51">
        <v>125</v>
      </c>
      <c r="D128" s="52" t="s">
        <v>318</v>
      </c>
      <c r="E128" s="51" t="s">
        <v>204</v>
      </c>
      <c r="F128" s="51" t="s">
        <v>455</v>
      </c>
      <c r="G128" s="63" t="s">
        <v>397</v>
      </c>
      <c r="H128" s="51" t="s">
        <v>25</v>
      </c>
      <c r="I128" s="54" t="s">
        <v>27</v>
      </c>
      <c r="J128" s="89">
        <v>5.2</v>
      </c>
      <c r="K128" s="35">
        <v>15</v>
      </c>
      <c r="L128" s="24">
        <f t="shared" si="2"/>
        <v>15</v>
      </c>
      <c r="M128" s="25" t="str">
        <f t="shared" si="3"/>
        <v>OK</v>
      </c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5"/>
      <c r="AI128" s="75"/>
      <c r="AJ128" s="75"/>
      <c r="AK128" s="75"/>
    </row>
    <row r="129" spans="1:37" ht="39.950000000000003" customHeight="1" x14ac:dyDescent="0.25">
      <c r="A129" s="111"/>
      <c r="B129" s="114"/>
      <c r="C129" s="51">
        <v>126</v>
      </c>
      <c r="D129" s="52" t="s">
        <v>318</v>
      </c>
      <c r="E129" s="51" t="s">
        <v>205</v>
      </c>
      <c r="F129" s="51" t="s">
        <v>455</v>
      </c>
      <c r="G129" s="63" t="s">
        <v>398</v>
      </c>
      <c r="H129" s="51" t="s">
        <v>25</v>
      </c>
      <c r="I129" s="54" t="s">
        <v>27</v>
      </c>
      <c r="J129" s="89">
        <v>5.3</v>
      </c>
      <c r="K129" s="35">
        <v>15</v>
      </c>
      <c r="L129" s="24">
        <f t="shared" si="2"/>
        <v>15</v>
      </c>
      <c r="M129" s="25" t="str">
        <f t="shared" si="3"/>
        <v>OK</v>
      </c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5"/>
      <c r="AI129" s="75"/>
      <c r="AJ129" s="75"/>
      <c r="AK129" s="75"/>
    </row>
    <row r="130" spans="1:37" ht="39.950000000000003" customHeight="1" x14ac:dyDescent="0.25">
      <c r="A130" s="81">
        <v>13</v>
      </c>
      <c r="B130" s="82" t="s">
        <v>517</v>
      </c>
      <c r="C130" s="47">
        <v>127</v>
      </c>
      <c r="D130" s="48" t="s">
        <v>316</v>
      </c>
      <c r="E130" s="47" t="s">
        <v>225</v>
      </c>
      <c r="F130" s="47" t="s">
        <v>518</v>
      </c>
      <c r="G130" s="49" t="s">
        <v>366</v>
      </c>
      <c r="H130" s="47" t="s">
        <v>36</v>
      </c>
      <c r="I130" s="50" t="s">
        <v>27</v>
      </c>
      <c r="J130" s="88">
        <v>15.2</v>
      </c>
      <c r="K130" s="35">
        <v>200</v>
      </c>
      <c r="L130" s="24">
        <f t="shared" si="2"/>
        <v>200</v>
      </c>
      <c r="M130" s="25" t="str">
        <f t="shared" si="3"/>
        <v>OK</v>
      </c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5"/>
      <c r="AI130" s="75"/>
      <c r="AJ130" s="75"/>
      <c r="AK130" s="75"/>
    </row>
    <row r="131" spans="1:37" ht="39.950000000000003" customHeight="1" x14ac:dyDescent="0.25">
      <c r="A131" s="83">
        <v>14</v>
      </c>
      <c r="B131" s="84" t="s">
        <v>519</v>
      </c>
      <c r="C131" s="51">
        <v>128</v>
      </c>
      <c r="D131" s="52" t="s">
        <v>367</v>
      </c>
      <c r="E131" s="51" t="s">
        <v>226</v>
      </c>
      <c r="F131" s="51" t="s">
        <v>520</v>
      </c>
      <c r="G131" s="53" t="s">
        <v>368</v>
      </c>
      <c r="H131" s="51" t="s">
        <v>36</v>
      </c>
      <c r="I131" s="54" t="s">
        <v>27</v>
      </c>
      <c r="J131" s="89">
        <v>12.01</v>
      </c>
      <c r="K131" s="35">
        <v>800</v>
      </c>
      <c r="L131" s="24">
        <f t="shared" si="2"/>
        <v>600</v>
      </c>
      <c r="M131" s="25" t="str">
        <f t="shared" si="3"/>
        <v>OK</v>
      </c>
      <c r="N131" s="74"/>
      <c r="O131" s="74"/>
      <c r="P131" s="74"/>
      <c r="Q131" s="74"/>
      <c r="R131" s="74">
        <v>200</v>
      </c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5"/>
      <c r="AI131" s="75"/>
      <c r="AJ131" s="75"/>
      <c r="AK131" s="75"/>
    </row>
    <row r="132" spans="1:37" ht="39.950000000000003" customHeight="1" x14ac:dyDescent="0.25">
      <c r="A132" s="81">
        <v>15</v>
      </c>
      <c r="B132" s="82" t="s">
        <v>521</v>
      </c>
      <c r="C132" s="47">
        <v>129</v>
      </c>
      <c r="D132" s="48" t="s">
        <v>316</v>
      </c>
      <c r="E132" s="47" t="s">
        <v>227</v>
      </c>
      <c r="F132" s="47" t="s">
        <v>411</v>
      </c>
      <c r="G132" s="64" t="s">
        <v>369</v>
      </c>
      <c r="H132" s="47" t="s">
        <v>37</v>
      </c>
      <c r="I132" s="50" t="s">
        <v>27</v>
      </c>
      <c r="J132" s="88">
        <v>22.12</v>
      </c>
      <c r="K132" s="35">
        <v>20</v>
      </c>
      <c r="L132" s="24">
        <f t="shared" si="2"/>
        <v>10</v>
      </c>
      <c r="M132" s="25" t="str">
        <f t="shared" si="3"/>
        <v>OK</v>
      </c>
      <c r="N132" s="103"/>
      <c r="O132" s="103">
        <v>10</v>
      </c>
      <c r="P132" s="103"/>
      <c r="Q132" s="103"/>
      <c r="R132" s="103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5"/>
      <c r="AI132" s="75"/>
      <c r="AJ132" s="75"/>
      <c r="AK132" s="75"/>
    </row>
    <row r="133" spans="1:37" ht="39.950000000000003" customHeight="1" x14ac:dyDescent="0.25">
      <c r="A133" s="109">
        <v>16</v>
      </c>
      <c r="B133" s="112" t="s">
        <v>410</v>
      </c>
      <c r="C133" s="51">
        <v>130</v>
      </c>
      <c r="D133" s="52" t="s">
        <v>316</v>
      </c>
      <c r="E133" s="51" t="s">
        <v>176</v>
      </c>
      <c r="F133" s="51" t="s">
        <v>520</v>
      </c>
      <c r="G133" s="53" t="s">
        <v>177</v>
      </c>
      <c r="H133" s="51" t="s">
        <v>37</v>
      </c>
      <c r="I133" s="54" t="s">
        <v>27</v>
      </c>
      <c r="J133" s="89">
        <v>9.0500000000000007</v>
      </c>
      <c r="K133" s="35">
        <v>15</v>
      </c>
      <c r="L133" s="24">
        <f t="shared" ref="L133:L196" si="4">K133-(SUM(N133:AG133))</f>
        <v>15</v>
      </c>
      <c r="M133" s="25" t="str">
        <f t="shared" ref="M133:M196" si="5">IF(L133&lt;0,"ATENÇÃO","OK")</f>
        <v>OK</v>
      </c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5"/>
      <c r="AI133" s="75"/>
      <c r="AJ133" s="75"/>
      <c r="AK133" s="75"/>
    </row>
    <row r="134" spans="1:37" ht="39.950000000000003" customHeight="1" x14ac:dyDescent="0.25">
      <c r="A134" s="110"/>
      <c r="B134" s="113"/>
      <c r="C134" s="51">
        <v>131</v>
      </c>
      <c r="D134" s="52" t="s">
        <v>316</v>
      </c>
      <c r="E134" s="51" t="s">
        <v>178</v>
      </c>
      <c r="F134" s="51" t="s">
        <v>520</v>
      </c>
      <c r="G134" s="53" t="s">
        <v>179</v>
      </c>
      <c r="H134" s="51" t="s">
        <v>37</v>
      </c>
      <c r="I134" s="54" t="s">
        <v>27</v>
      </c>
      <c r="J134" s="89">
        <v>9.0500000000000007</v>
      </c>
      <c r="K134" s="35">
        <v>15</v>
      </c>
      <c r="L134" s="24">
        <f t="shared" si="4"/>
        <v>15</v>
      </c>
      <c r="M134" s="25" t="str">
        <f t="shared" si="5"/>
        <v>OK</v>
      </c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5"/>
      <c r="AI134" s="75"/>
      <c r="AJ134" s="75"/>
      <c r="AK134" s="75"/>
    </row>
    <row r="135" spans="1:37" ht="39.950000000000003" customHeight="1" x14ac:dyDescent="0.25">
      <c r="A135" s="110"/>
      <c r="B135" s="113"/>
      <c r="C135" s="51">
        <v>132</v>
      </c>
      <c r="D135" s="52" t="s">
        <v>316</v>
      </c>
      <c r="E135" s="51" t="s">
        <v>180</v>
      </c>
      <c r="F135" s="51" t="s">
        <v>520</v>
      </c>
      <c r="G135" s="53" t="s">
        <v>181</v>
      </c>
      <c r="H135" s="51" t="s">
        <v>37</v>
      </c>
      <c r="I135" s="54" t="s">
        <v>27</v>
      </c>
      <c r="J135" s="89">
        <v>9.0500000000000007</v>
      </c>
      <c r="K135" s="35">
        <v>15</v>
      </c>
      <c r="L135" s="24">
        <f t="shared" si="4"/>
        <v>15</v>
      </c>
      <c r="M135" s="25" t="str">
        <f t="shared" si="5"/>
        <v>OK</v>
      </c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5"/>
      <c r="AI135" s="75"/>
      <c r="AJ135" s="75"/>
      <c r="AK135" s="75"/>
    </row>
    <row r="136" spans="1:37" ht="39.950000000000003" customHeight="1" x14ac:dyDescent="0.25">
      <c r="A136" s="110"/>
      <c r="B136" s="113"/>
      <c r="C136" s="51">
        <v>133</v>
      </c>
      <c r="D136" s="52" t="s">
        <v>316</v>
      </c>
      <c r="E136" s="51" t="s">
        <v>182</v>
      </c>
      <c r="F136" s="51" t="s">
        <v>520</v>
      </c>
      <c r="G136" s="53" t="s">
        <v>183</v>
      </c>
      <c r="H136" s="51" t="s">
        <v>37</v>
      </c>
      <c r="I136" s="54" t="s">
        <v>27</v>
      </c>
      <c r="J136" s="89">
        <v>9.0500000000000007</v>
      </c>
      <c r="K136" s="35">
        <v>15</v>
      </c>
      <c r="L136" s="24">
        <f t="shared" si="4"/>
        <v>15</v>
      </c>
      <c r="M136" s="25" t="str">
        <f t="shared" si="5"/>
        <v>OK</v>
      </c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5"/>
      <c r="AI136" s="75"/>
      <c r="AJ136" s="75"/>
      <c r="AK136" s="75"/>
    </row>
    <row r="137" spans="1:37" ht="39.950000000000003" customHeight="1" x14ac:dyDescent="0.25">
      <c r="A137" s="110"/>
      <c r="B137" s="113"/>
      <c r="C137" s="51">
        <v>134</v>
      </c>
      <c r="D137" s="52" t="s">
        <v>316</v>
      </c>
      <c r="E137" s="51" t="s">
        <v>184</v>
      </c>
      <c r="F137" s="51" t="s">
        <v>458</v>
      </c>
      <c r="G137" s="53" t="s">
        <v>185</v>
      </c>
      <c r="H137" s="51" t="s">
        <v>34</v>
      </c>
      <c r="I137" s="54" t="s">
        <v>27</v>
      </c>
      <c r="J137" s="89">
        <v>20.39</v>
      </c>
      <c r="K137" s="35">
        <v>40</v>
      </c>
      <c r="L137" s="24">
        <f t="shared" si="4"/>
        <v>40</v>
      </c>
      <c r="M137" s="25" t="str">
        <f t="shared" si="5"/>
        <v>OK</v>
      </c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5"/>
      <c r="AI137" s="75"/>
      <c r="AJ137" s="75"/>
      <c r="AK137" s="75"/>
    </row>
    <row r="138" spans="1:37" ht="39.950000000000003" customHeight="1" x14ac:dyDescent="0.25">
      <c r="A138" s="110"/>
      <c r="B138" s="113"/>
      <c r="C138" s="51">
        <v>135</v>
      </c>
      <c r="D138" s="52" t="s">
        <v>375</v>
      </c>
      <c r="E138" s="51" t="s">
        <v>228</v>
      </c>
      <c r="F138" s="51" t="s">
        <v>522</v>
      </c>
      <c r="G138" s="53" t="s">
        <v>229</v>
      </c>
      <c r="H138" s="51" t="s">
        <v>230</v>
      </c>
      <c r="I138" s="54" t="s">
        <v>138</v>
      </c>
      <c r="J138" s="89">
        <v>93.05</v>
      </c>
      <c r="K138" s="35">
        <v>3</v>
      </c>
      <c r="L138" s="24">
        <f t="shared" si="4"/>
        <v>3</v>
      </c>
      <c r="M138" s="25" t="str">
        <f t="shared" si="5"/>
        <v>OK</v>
      </c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5"/>
      <c r="AI138" s="75"/>
      <c r="AJ138" s="75"/>
      <c r="AK138" s="75"/>
    </row>
    <row r="139" spans="1:37" ht="39.950000000000003" customHeight="1" x14ac:dyDescent="0.25">
      <c r="A139" s="110"/>
      <c r="B139" s="113"/>
      <c r="C139" s="51">
        <v>136</v>
      </c>
      <c r="D139" s="52" t="s">
        <v>316</v>
      </c>
      <c r="E139" s="51" t="s">
        <v>523</v>
      </c>
      <c r="F139" s="51" t="s">
        <v>522</v>
      </c>
      <c r="G139" s="53" t="s">
        <v>524</v>
      </c>
      <c r="H139" s="51" t="s">
        <v>230</v>
      </c>
      <c r="I139" s="80" t="s">
        <v>27</v>
      </c>
      <c r="J139" s="89">
        <v>51.33</v>
      </c>
      <c r="K139" s="35"/>
      <c r="L139" s="24">
        <f t="shared" si="4"/>
        <v>0</v>
      </c>
      <c r="M139" s="25" t="str">
        <f t="shared" si="5"/>
        <v>OK</v>
      </c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5"/>
      <c r="AI139" s="75"/>
      <c r="AJ139" s="75"/>
      <c r="AK139" s="75"/>
    </row>
    <row r="140" spans="1:37" ht="39.950000000000003" customHeight="1" x14ac:dyDescent="0.25">
      <c r="A140" s="110"/>
      <c r="B140" s="113"/>
      <c r="C140" s="51">
        <v>137</v>
      </c>
      <c r="D140" s="52" t="s">
        <v>316</v>
      </c>
      <c r="E140" s="51" t="s">
        <v>173</v>
      </c>
      <c r="F140" s="51" t="s">
        <v>525</v>
      </c>
      <c r="G140" s="53" t="s">
        <v>346</v>
      </c>
      <c r="H140" s="51" t="s">
        <v>34</v>
      </c>
      <c r="I140" s="54" t="s">
        <v>27</v>
      </c>
      <c r="J140" s="89">
        <v>32.07</v>
      </c>
      <c r="K140" s="35">
        <v>2</v>
      </c>
      <c r="L140" s="24">
        <f t="shared" si="4"/>
        <v>2</v>
      </c>
      <c r="M140" s="25" t="str">
        <f t="shared" si="5"/>
        <v>OK</v>
      </c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5"/>
      <c r="AI140" s="75"/>
      <c r="AJ140" s="75"/>
      <c r="AK140" s="75"/>
    </row>
    <row r="141" spans="1:37" ht="39.950000000000003" customHeight="1" x14ac:dyDescent="0.25">
      <c r="A141" s="110"/>
      <c r="B141" s="113"/>
      <c r="C141" s="51">
        <v>138</v>
      </c>
      <c r="D141" s="52" t="s">
        <v>316</v>
      </c>
      <c r="E141" s="51" t="s">
        <v>174</v>
      </c>
      <c r="F141" s="51" t="s">
        <v>525</v>
      </c>
      <c r="G141" s="53" t="s">
        <v>347</v>
      </c>
      <c r="H141" s="51" t="s">
        <v>34</v>
      </c>
      <c r="I141" s="54" t="s">
        <v>27</v>
      </c>
      <c r="J141" s="89">
        <v>45.74</v>
      </c>
      <c r="K141" s="35">
        <v>2</v>
      </c>
      <c r="L141" s="24">
        <f t="shared" si="4"/>
        <v>2</v>
      </c>
      <c r="M141" s="25" t="str">
        <f t="shared" si="5"/>
        <v>OK</v>
      </c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5"/>
      <c r="AI141" s="75"/>
      <c r="AJ141" s="75"/>
      <c r="AK141" s="75"/>
    </row>
    <row r="142" spans="1:37" ht="39.950000000000003" customHeight="1" x14ac:dyDescent="0.25">
      <c r="A142" s="110"/>
      <c r="B142" s="113"/>
      <c r="C142" s="51">
        <v>139</v>
      </c>
      <c r="D142" s="52" t="s">
        <v>316</v>
      </c>
      <c r="E142" s="51" t="s">
        <v>175</v>
      </c>
      <c r="F142" s="51" t="s">
        <v>424</v>
      </c>
      <c r="G142" s="53" t="s">
        <v>526</v>
      </c>
      <c r="H142" s="51" t="s">
        <v>25</v>
      </c>
      <c r="I142" s="54" t="s">
        <v>27</v>
      </c>
      <c r="J142" s="89">
        <v>5.64</v>
      </c>
      <c r="K142" s="35">
        <v>20</v>
      </c>
      <c r="L142" s="24">
        <f t="shared" si="4"/>
        <v>20</v>
      </c>
      <c r="M142" s="25" t="str">
        <f t="shared" si="5"/>
        <v>OK</v>
      </c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5"/>
      <c r="AI142" s="75"/>
      <c r="AJ142" s="75"/>
      <c r="AK142" s="75"/>
    </row>
    <row r="143" spans="1:37" ht="39.950000000000003" customHeight="1" x14ac:dyDescent="0.25">
      <c r="A143" s="110"/>
      <c r="B143" s="113"/>
      <c r="C143" s="51">
        <v>140</v>
      </c>
      <c r="D143" s="52" t="s">
        <v>316</v>
      </c>
      <c r="E143" s="51" t="s">
        <v>370</v>
      </c>
      <c r="F143" s="51" t="s">
        <v>527</v>
      </c>
      <c r="G143" s="53" t="s">
        <v>371</v>
      </c>
      <c r="H143" s="51" t="s">
        <v>36</v>
      </c>
      <c r="I143" s="54" t="s">
        <v>27</v>
      </c>
      <c r="J143" s="89">
        <v>37</v>
      </c>
      <c r="K143" s="35">
        <v>10</v>
      </c>
      <c r="L143" s="24">
        <f t="shared" si="4"/>
        <v>5</v>
      </c>
      <c r="M143" s="25" t="str">
        <f t="shared" si="5"/>
        <v>OK</v>
      </c>
      <c r="N143" s="74"/>
      <c r="O143" s="74"/>
      <c r="P143" s="74"/>
      <c r="Q143" s="74">
        <v>5</v>
      </c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5"/>
      <c r="AI143" s="75"/>
      <c r="AJ143" s="75"/>
      <c r="AK143" s="75"/>
    </row>
    <row r="144" spans="1:37" ht="39.950000000000003" customHeight="1" x14ac:dyDescent="0.25">
      <c r="A144" s="111"/>
      <c r="B144" s="114"/>
      <c r="C144" s="51">
        <v>141</v>
      </c>
      <c r="D144" s="52" t="s">
        <v>316</v>
      </c>
      <c r="E144" s="51" t="s">
        <v>372</v>
      </c>
      <c r="F144" s="51" t="s">
        <v>528</v>
      </c>
      <c r="G144" s="53" t="s">
        <v>373</v>
      </c>
      <c r="H144" s="51" t="s">
        <v>374</v>
      </c>
      <c r="I144" s="54" t="s">
        <v>27</v>
      </c>
      <c r="J144" s="89">
        <v>53.27</v>
      </c>
      <c r="K144" s="35">
        <v>10</v>
      </c>
      <c r="L144" s="24">
        <f t="shared" si="4"/>
        <v>5</v>
      </c>
      <c r="M144" s="25" t="str">
        <f t="shared" si="5"/>
        <v>OK</v>
      </c>
      <c r="N144" s="74"/>
      <c r="O144" s="74"/>
      <c r="P144" s="74"/>
      <c r="Q144" s="74">
        <v>5</v>
      </c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5"/>
      <c r="AI144" s="75"/>
      <c r="AJ144" s="75"/>
      <c r="AK144" s="75"/>
    </row>
    <row r="145" spans="1:37" ht="39.950000000000003" customHeight="1" x14ac:dyDescent="0.25">
      <c r="A145" s="126">
        <v>17</v>
      </c>
      <c r="B145" s="126" t="s">
        <v>529</v>
      </c>
      <c r="C145" s="47">
        <v>142</v>
      </c>
      <c r="D145" s="48" t="s">
        <v>318</v>
      </c>
      <c r="E145" s="47" t="s">
        <v>223</v>
      </c>
      <c r="F145" s="47" t="s">
        <v>530</v>
      </c>
      <c r="G145" s="49" t="s">
        <v>364</v>
      </c>
      <c r="H145" s="47" t="s">
        <v>28</v>
      </c>
      <c r="I145" s="50" t="s">
        <v>27</v>
      </c>
      <c r="J145" s="88">
        <v>14.58</v>
      </c>
      <c r="K145" s="35">
        <v>5</v>
      </c>
      <c r="L145" s="24">
        <f t="shared" si="4"/>
        <v>5</v>
      </c>
      <c r="M145" s="25" t="str">
        <f t="shared" si="5"/>
        <v>OK</v>
      </c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5"/>
      <c r="AI145" s="75"/>
      <c r="AJ145" s="75"/>
      <c r="AK145" s="75"/>
    </row>
    <row r="146" spans="1:37" ht="39.950000000000003" customHeight="1" x14ac:dyDescent="0.25">
      <c r="A146" s="127"/>
      <c r="B146" s="127"/>
      <c r="C146" s="47">
        <v>143</v>
      </c>
      <c r="D146" s="48" t="s">
        <v>318</v>
      </c>
      <c r="E146" s="47" t="s">
        <v>224</v>
      </c>
      <c r="F146" s="47" t="s">
        <v>530</v>
      </c>
      <c r="G146" s="49" t="s">
        <v>365</v>
      </c>
      <c r="H146" s="47" t="s">
        <v>28</v>
      </c>
      <c r="I146" s="50" t="s">
        <v>27</v>
      </c>
      <c r="J146" s="88">
        <v>19.54</v>
      </c>
      <c r="K146" s="35">
        <v>5</v>
      </c>
      <c r="L146" s="24">
        <f t="shared" si="4"/>
        <v>5</v>
      </c>
      <c r="M146" s="25" t="str">
        <f t="shared" si="5"/>
        <v>OK</v>
      </c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5"/>
      <c r="AI146" s="75"/>
      <c r="AJ146" s="75"/>
      <c r="AK146" s="75"/>
    </row>
    <row r="147" spans="1:37" ht="39.950000000000003" customHeight="1" x14ac:dyDescent="0.25">
      <c r="A147" s="127"/>
      <c r="B147" s="127"/>
      <c r="C147" s="47">
        <v>144</v>
      </c>
      <c r="D147" s="48" t="s">
        <v>318</v>
      </c>
      <c r="E147" s="47" t="s">
        <v>249</v>
      </c>
      <c r="F147" s="47" t="s">
        <v>510</v>
      </c>
      <c r="G147" s="49" t="s">
        <v>250</v>
      </c>
      <c r="H147" s="47" t="s">
        <v>25</v>
      </c>
      <c r="I147" s="50" t="s">
        <v>27</v>
      </c>
      <c r="J147" s="88">
        <v>43.06</v>
      </c>
      <c r="K147" s="35">
        <v>5</v>
      </c>
      <c r="L147" s="24">
        <f t="shared" si="4"/>
        <v>5</v>
      </c>
      <c r="M147" s="25" t="str">
        <f t="shared" si="5"/>
        <v>OK</v>
      </c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5"/>
      <c r="AI147" s="75"/>
      <c r="AJ147" s="75"/>
      <c r="AK147" s="75"/>
    </row>
    <row r="148" spans="1:37" ht="39.950000000000003" customHeight="1" x14ac:dyDescent="0.25">
      <c r="A148" s="127"/>
      <c r="B148" s="127"/>
      <c r="C148" s="47">
        <v>145</v>
      </c>
      <c r="D148" s="48" t="s">
        <v>318</v>
      </c>
      <c r="E148" s="47" t="s">
        <v>251</v>
      </c>
      <c r="F148" s="47" t="s">
        <v>457</v>
      </c>
      <c r="G148" s="62" t="s">
        <v>531</v>
      </c>
      <c r="H148" s="47" t="s">
        <v>25</v>
      </c>
      <c r="I148" s="50" t="s">
        <v>27</v>
      </c>
      <c r="J148" s="88">
        <v>7.36</v>
      </c>
      <c r="K148" s="35">
        <v>50</v>
      </c>
      <c r="L148" s="24">
        <f t="shared" si="4"/>
        <v>30</v>
      </c>
      <c r="M148" s="25" t="str">
        <f t="shared" si="5"/>
        <v>OK</v>
      </c>
      <c r="N148" s="74"/>
      <c r="O148" s="74"/>
      <c r="P148" s="74"/>
      <c r="Q148" s="74">
        <v>20</v>
      </c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5"/>
      <c r="AI148" s="75"/>
      <c r="AJ148" s="75"/>
      <c r="AK148" s="75"/>
    </row>
    <row r="149" spans="1:37" ht="39.950000000000003" customHeight="1" x14ac:dyDescent="0.25">
      <c r="A149" s="127"/>
      <c r="B149" s="127"/>
      <c r="C149" s="47">
        <v>146</v>
      </c>
      <c r="D149" s="48" t="s">
        <v>318</v>
      </c>
      <c r="E149" s="47" t="s">
        <v>252</v>
      </c>
      <c r="F149" s="47" t="s">
        <v>532</v>
      </c>
      <c r="G149" s="62" t="s">
        <v>253</v>
      </c>
      <c r="H149" s="47" t="s">
        <v>25</v>
      </c>
      <c r="I149" s="50" t="s">
        <v>27</v>
      </c>
      <c r="J149" s="88">
        <v>1</v>
      </c>
      <c r="K149" s="35">
        <v>100</v>
      </c>
      <c r="L149" s="24">
        <f t="shared" si="4"/>
        <v>100</v>
      </c>
      <c r="M149" s="25" t="str">
        <f t="shared" si="5"/>
        <v>OK</v>
      </c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5"/>
      <c r="AI149" s="75"/>
      <c r="AJ149" s="75"/>
      <c r="AK149" s="75"/>
    </row>
    <row r="150" spans="1:37" ht="39.950000000000003" customHeight="1" x14ac:dyDescent="0.25">
      <c r="A150" s="127"/>
      <c r="B150" s="127"/>
      <c r="C150" s="47">
        <v>147</v>
      </c>
      <c r="D150" s="48" t="s">
        <v>316</v>
      </c>
      <c r="E150" s="47" t="s">
        <v>239</v>
      </c>
      <c r="F150" s="47" t="s">
        <v>435</v>
      </c>
      <c r="G150" s="49" t="s">
        <v>240</v>
      </c>
      <c r="H150" s="47" t="s">
        <v>25</v>
      </c>
      <c r="I150" s="50" t="s">
        <v>27</v>
      </c>
      <c r="J150" s="88">
        <v>0.75</v>
      </c>
      <c r="K150" s="35">
        <v>200</v>
      </c>
      <c r="L150" s="24">
        <f t="shared" si="4"/>
        <v>100</v>
      </c>
      <c r="M150" s="25" t="str">
        <f t="shared" si="5"/>
        <v>OK</v>
      </c>
      <c r="N150" s="74"/>
      <c r="O150" s="74"/>
      <c r="P150" s="74"/>
      <c r="Q150" s="74">
        <v>100</v>
      </c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5"/>
      <c r="AI150" s="75"/>
      <c r="AJ150" s="75"/>
      <c r="AK150" s="75"/>
    </row>
    <row r="151" spans="1:37" ht="39.950000000000003" customHeight="1" x14ac:dyDescent="0.25">
      <c r="A151" s="127"/>
      <c r="B151" s="127"/>
      <c r="C151" s="47">
        <v>148</v>
      </c>
      <c r="D151" s="48" t="s">
        <v>316</v>
      </c>
      <c r="E151" s="47" t="s">
        <v>241</v>
      </c>
      <c r="F151" s="47" t="s">
        <v>533</v>
      </c>
      <c r="G151" s="57" t="s">
        <v>242</v>
      </c>
      <c r="H151" s="47" t="s">
        <v>25</v>
      </c>
      <c r="I151" s="50" t="s">
        <v>27</v>
      </c>
      <c r="J151" s="88">
        <v>2.16</v>
      </c>
      <c r="K151" s="35">
        <v>120</v>
      </c>
      <c r="L151" s="24">
        <f t="shared" si="4"/>
        <v>120</v>
      </c>
      <c r="M151" s="25" t="str">
        <f t="shared" si="5"/>
        <v>OK</v>
      </c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5"/>
      <c r="AI151" s="75"/>
      <c r="AJ151" s="75"/>
      <c r="AK151" s="75"/>
    </row>
    <row r="152" spans="1:37" ht="39.950000000000003" customHeight="1" x14ac:dyDescent="0.25">
      <c r="A152" s="127"/>
      <c r="B152" s="127"/>
      <c r="C152" s="47">
        <v>149</v>
      </c>
      <c r="D152" s="48" t="s">
        <v>316</v>
      </c>
      <c r="E152" s="47" t="s">
        <v>254</v>
      </c>
      <c r="F152" s="47" t="s">
        <v>435</v>
      </c>
      <c r="G152" s="49" t="s">
        <v>255</v>
      </c>
      <c r="H152" s="47" t="s">
        <v>25</v>
      </c>
      <c r="I152" s="50" t="s">
        <v>27</v>
      </c>
      <c r="J152" s="88">
        <v>2</v>
      </c>
      <c r="K152" s="35">
        <v>50</v>
      </c>
      <c r="L152" s="24">
        <f t="shared" si="4"/>
        <v>50</v>
      </c>
      <c r="M152" s="25" t="str">
        <f t="shared" si="5"/>
        <v>OK</v>
      </c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5"/>
      <c r="AI152" s="75"/>
      <c r="AJ152" s="75"/>
      <c r="AK152" s="75"/>
    </row>
    <row r="153" spans="1:37" ht="39.950000000000003" customHeight="1" x14ac:dyDescent="0.25">
      <c r="A153" s="127"/>
      <c r="B153" s="127"/>
      <c r="C153" s="47">
        <v>150</v>
      </c>
      <c r="D153" s="48" t="s">
        <v>316</v>
      </c>
      <c r="E153" s="47" t="s">
        <v>256</v>
      </c>
      <c r="F153" s="47" t="s">
        <v>435</v>
      </c>
      <c r="G153" s="49" t="s">
        <v>257</v>
      </c>
      <c r="H153" s="47" t="s">
        <v>25</v>
      </c>
      <c r="I153" s="50" t="s">
        <v>27</v>
      </c>
      <c r="J153" s="88">
        <v>2.19</v>
      </c>
      <c r="K153" s="35">
        <v>50</v>
      </c>
      <c r="L153" s="24">
        <f t="shared" si="4"/>
        <v>50</v>
      </c>
      <c r="M153" s="25" t="str">
        <f t="shared" si="5"/>
        <v>OK</v>
      </c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5"/>
      <c r="AI153" s="75"/>
      <c r="AJ153" s="75"/>
      <c r="AK153" s="75"/>
    </row>
    <row r="154" spans="1:37" ht="39.950000000000003" customHeight="1" x14ac:dyDescent="0.25">
      <c r="A154" s="127"/>
      <c r="B154" s="127"/>
      <c r="C154" s="47">
        <v>151</v>
      </c>
      <c r="D154" s="48" t="s">
        <v>316</v>
      </c>
      <c r="E154" s="47" t="s">
        <v>245</v>
      </c>
      <c r="F154" s="47" t="s">
        <v>534</v>
      </c>
      <c r="G154" s="62" t="s">
        <v>246</v>
      </c>
      <c r="H154" s="47" t="s">
        <v>25</v>
      </c>
      <c r="I154" s="50" t="s">
        <v>27</v>
      </c>
      <c r="J154" s="88">
        <v>8.9499999999999993</v>
      </c>
      <c r="K154" s="35">
        <v>20</v>
      </c>
      <c r="L154" s="24">
        <f t="shared" si="4"/>
        <v>20</v>
      </c>
      <c r="M154" s="25" t="str">
        <f t="shared" si="5"/>
        <v>OK</v>
      </c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  <c r="AG154" s="74"/>
      <c r="AH154" s="75"/>
      <c r="AI154" s="75"/>
      <c r="AJ154" s="75"/>
      <c r="AK154" s="75"/>
    </row>
    <row r="155" spans="1:37" ht="39.950000000000003" customHeight="1" x14ac:dyDescent="0.25">
      <c r="A155" s="127"/>
      <c r="B155" s="127"/>
      <c r="C155" s="47">
        <v>152</v>
      </c>
      <c r="D155" s="48" t="s">
        <v>316</v>
      </c>
      <c r="E155" s="47" t="s">
        <v>247</v>
      </c>
      <c r="F155" s="47" t="s">
        <v>534</v>
      </c>
      <c r="G155" s="62" t="s">
        <v>248</v>
      </c>
      <c r="H155" s="47" t="s">
        <v>25</v>
      </c>
      <c r="I155" s="50" t="s">
        <v>27</v>
      </c>
      <c r="J155" s="88">
        <v>9.67</v>
      </c>
      <c r="K155" s="35">
        <v>20</v>
      </c>
      <c r="L155" s="24">
        <f t="shared" si="4"/>
        <v>20</v>
      </c>
      <c r="M155" s="25" t="str">
        <f t="shared" si="5"/>
        <v>OK</v>
      </c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  <c r="AF155" s="74"/>
      <c r="AG155" s="74"/>
      <c r="AH155" s="75"/>
      <c r="AI155" s="75"/>
      <c r="AJ155" s="75"/>
      <c r="AK155" s="75"/>
    </row>
    <row r="156" spans="1:37" ht="39.950000000000003" customHeight="1" x14ac:dyDescent="0.25">
      <c r="A156" s="127"/>
      <c r="B156" s="127"/>
      <c r="C156" s="47">
        <v>153</v>
      </c>
      <c r="D156" s="48" t="s">
        <v>316</v>
      </c>
      <c r="E156" s="47" t="s">
        <v>258</v>
      </c>
      <c r="F156" s="47" t="s">
        <v>435</v>
      </c>
      <c r="G156" s="49" t="s">
        <v>259</v>
      </c>
      <c r="H156" s="47" t="s">
        <v>25</v>
      </c>
      <c r="I156" s="50" t="s">
        <v>27</v>
      </c>
      <c r="J156" s="88">
        <v>27.02</v>
      </c>
      <c r="K156" s="35">
        <v>10</v>
      </c>
      <c r="L156" s="24">
        <f t="shared" si="4"/>
        <v>10</v>
      </c>
      <c r="M156" s="25" t="str">
        <f t="shared" si="5"/>
        <v>OK</v>
      </c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74"/>
      <c r="AH156" s="75"/>
      <c r="AI156" s="75"/>
      <c r="AJ156" s="75"/>
      <c r="AK156" s="75"/>
    </row>
    <row r="157" spans="1:37" ht="39.950000000000003" customHeight="1" x14ac:dyDescent="0.25">
      <c r="A157" s="127"/>
      <c r="B157" s="127"/>
      <c r="C157" s="47">
        <v>154</v>
      </c>
      <c r="D157" s="48" t="s">
        <v>316</v>
      </c>
      <c r="E157" s="47" t="s">
        <v>243</v>
      </c>
      <c r="F157" s="47" t="s">
        <v>510</v>
      </c>
      <c r="G157" s="56" t="s">
        <v>244</v>
      </c>
      <c r="H157" s="47" t="s">
        <v>25</v>
      </c>
      <c r="I157" s="50" t="s">
        <v>27</v>
      </c>
      <c r="J157" s="88">
        <v>2.2400000000000002</v>
      </c>
      <c r="K157" s="41">
        <v>50</v>
      </c>
      <c r="L157" s="24">
        <f t="shared" si="4"/>
        <v>50</v>
      </c>
      <c r="M157" s="25" t="str">
        <f t="shared" si="5"/>
        <v>OK</v>
      </c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5"/>
      <c r="AI157" s="75"/>
      <c r="AJ157" s="75"/>
      <c r="AK157" s="75"/>
    </row>
    <row r="158" spans="1:37" ht="39.950000000000003" customHeight="1" x14ac:dyDescent="0.25">
      <c r="A158" s="128"/>
      <c r="B158" s="128"/>
      <c r="C158" s="47">
        <v>155</v>
      </c>
      <c r="D158" s="48" t="s">
        <v>316</v>
      </c>
      <c r="E158" s="47" t="s">
        <v>535</v>
      </c>
      <c r="F158" s="47" t="s">
        <v>536</v>
      </c>
      <c r="G158" s="49" t="s">
        <v>537</v>
      </c>
      <c r="H158" s="47" t="s">
        <v>490</v>
      </c>
      <c r="I158" s="65" t="s">
        <v>27</v>
      </c>
      <c r="J158" s="92">
        <v>41.8</v>
      </c>
      <c r="K158" s="40"/>
      <c r="L158" s="24">
        <f t="shared" si="4"/>
        <v>0</v>
      </c>
      <c r="M158" s="25" t="str">
        <f t="shared" si="5"/>
        <v>OK</v>
      </c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4"/>
      <c r="AH158" s="75"/>
      <c r="AI158" s="75"/>
      <c r="AJ158" s="75"/>
      <c r="AK158" s="75"/>
    </row>
    <row r="159" spans="1:37" ht="39.950000000000003" customHeight="1" x14ac:dyDescent="0.25">
      <c r="A159" s="109">
        <v>18</v>
      </c>
      <c r="B159" s="109" t="s">
        <v>529</v>
      </c>
      <c r="C159" s="51">
        <v>156</v>
      </c>
      <c r="D159" s="52" t="s">
        <v>318</v>
      </c>
      <c r="E159" s="51" t="s">
        <v>54</v>
      </c>
      <c r="F159" s="51" t="s">
        <v>538</v>
      </c>
      <c r="G159" s="53" t="s">
        <v>319</v>
      </c>
      <c r="H159" s="51" t="s">
        <v>28</v>
      </c>
      <c r="I159" s="54" t="s">
        <v>27</v>
      </c>
      <c r="J159" s="89">
        <v>3.1</v>
      </c>
      <c r="K159" s="35">
        <v>15</v>
      </c>
      <c r="L159" s="24">
        <f t="shared" si="4"/>
        <v>15</v>
      </c>
      <c r="M159" s="25" t="str">
        <f t="shared" si="5"/>
        <v>OK</v>
      </c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5"/>
      <c r="AI159" s="75"/>
      <c r="AJ159" s="75"/>
      <c r="AK159" s="75"/>
    </row>
    <row r="160" spans="1:37" ht="39.950000000000003" customHeight="1" x14ac:dyDescent="0.25">
      <c r="A160" s="110"/>
      <c r="B160" s="110"/>
      <c r="C160" s="51">
        <v>157</v>
      </c>
      <c r="D160" s="52" t="s">
        <v>318</v>
      </c>
      <c r="E160" s="51" t="s">
        <v>213</v>
      </c>
      <c r="F160" s="51" t="s">
        <v>416</v>
      </c>
      <c r="G160" s="63" t="s">
        <v>214</v>
      </c>
      <c r="H160" s="51" t="s">
        <v>25</v>
      </c>
      <c r="I160" s="54" t="s">
        <v>27</v>
      </c>
      <c r="J160" s="89">
        <v>22.63</v>
      </c>
      <c r="K160" s="35">
        <v>10</v>
      </c>
      <c r="L160" s="24">
        <f t="shared" si="4"/>
        <v>10</v>
      </c>
      <c r="M160" s="25" t="str">
        <f t="shared" si="5"/>
        <v>OK</v>
      </c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5"/>
      <c r="AI160" s="75"/>
      <c r="AJ160" s="75"/>
      <c r="AK160" s="75"/>
    </row>
    <row r="161" spans="1:37" ht="39.950000000000003" customHeight="1" x14ac:dyDescent="0.25">
      <c r="A161" s="110"/>
      <c r="B161" s="110"/>
      <c r="C161" s="51">
        <v>158</v>
      </c>
      <c r="D161" s="52" t="s">
        <v>318</v>
      </c>
      <c r="E161" s="51" t="s">
        <v>539</v>
      </c>
      <c r="F161" s="51" t="s">
        <v>416</v>
      </c>
      <c r="G161" s="63" t="s">
        <v>540</v>
      </c>
      <c r="H161" s="51" t="s">
        <v>490</v>
      </c>
      <c r="I161" s="54" t="s">
        <v>27</v>
      </c>
      <c r="J161" s="89">
        <v>37.479999999999997</v>
      </c>
      <c r="K161" s="35"/>
      <c r="L161" s="24">
        <f t="shared" si="4"/>
        <v>0</v>
      </c>
      <c r="M161" s="25" t="str">
        <f t="shared" si="5"/>
        <v>OK</v>
      </c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5"/>
      <c r="AI161" s="75"/>
      <c r="AJ161" s="75"/>
      <c r="AK161" s="75"/>
    </row>
    <row r="162" spans="1:37" ht="39.950000000000003" customHeight="1" x14ac:dyDescent="0.25">
      <c r="A162" s="110"/>
      <c r="B162" s="110"/>
      <c r="C162" s="51">
        <v>159</v>
      </c>
      <c r="D162" s="52" t="s">
        <v>318</v>
      </c>
      <c r="E162" s="51" t="s">
        <v>89</v>
      </c>
      <c r="F162" s="51" t="s">
        <v>412</v>
      </c>
      <c r="G162" s="53" t="s">
        <v>541</v>
      </c>
      <c r="H162" s="51" t="s">
        <v>25</v>
      </c>
      <c r="I162" s="54" t="s">
        <v>27</v>
      </c>
      <c r="J162" s="89">
        <v>2.4300000000000002</v>
      </c>
      <c r="K162" s="35">
        <v>40</v>
      </c>
      <c r="L162" s="24">
        <f t="shared" si="4"/>
        <v>0</v>
      </c>
      <c r="M162" s="25" t="str">
        <f t="shared" si="5"/>
        <v>OK</v>
      </c>
      <c r="N162" s="74"/>
      <c r="O162" s="74"/>
      <c r="P162" s="74"/>
      <c r="Q162" s="74">
        <v>40</v>
      </c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  <c r="AH162" s="75"/>
      <c r="AI162" s="75"/>
      <c r="AJ162" s="75"/>
      <c r="AK162" s="75"/>
    </row>
    <row r="163" spans="1:37" ht="39.950000000000003" customHeight="1" x14ac:dyDescent="0.25">
      <c r="A163" s="110"/>
      <c r="B163" s="110"/>
      <c r="C163" s="51">
        <v>160</v>
      </c>
      <c r="D163" s="52" t="s">
        <v>318</v>
      </c>
      <c r="E163" s="51" t="s">
        <v>90</v>
      </c>
      <c r="F163" s="51" t="s">
        <v>412</v>
      </c>
      <c r="G163" s="53" t="s">
        <v>542</v>
      </c>
      <c r="H163" s="51" t="s">
        <v>25</v>
      </c>
      <c r="I163" s="54" t="s">
        <v>27</v>
      </c>
      <c r="J163" s="89">
        <v>2.4300000000000002</v>
      </c>
      <c r="K163" s="35">
        <v>40</v>
      </c>
      <c r="L163" s="24">
        <f t="shared" si="4"/>
        <v>0</v>
      </c>
      <c r="M163" s="25" t="str">
        <f t="shared" si="5"/>
        <v>OK</v>
      </c>
      <c r="N163" s="74"/>
      <c r="O163" s="74"/>
      <c r="P163" s="74"/>
      <c r="Q163" s="74">
        <v>40</v>
      </c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5"/>
      <c r="AI163" s="75"/>
      <c r="AJ163" s="75"/>
      <c r="AK163" s="75"/>
    </row>
    <row r="164" spans="1:37" ht="39.950000000000003" customHeight="1" x14ac:dyDescent="0.25">
      <c r="A164" s="110"/>
      <c r="B164" s="110"/>
      <c r="C164" s="51">
        <v>161</v>
      </c>
      <c r="D164" s="52" t="s">
        <v>318</v>
      </c>
      <c r="E164" s="51" t="s">
        <v>91</v>
      </c>
      <c r="F164" s="51" t="s">
        <v>412</v>
      </c>
      <c r="G164" s="53" t="s">
        <v>543</v>
      </c>
      <c r="H164" s="51" t="s">
        <v>25</v>
      </c>
      <c r="I164" s="54" t="s">
        <v>27</v>
      </c>
      <c r="J164" s="89">
        <v>2.4300000000000002</v>
      </c>
      <c r="K164" s="35">
        <v>40</v>
      </c>
      <c r="L164" s="24">
        <f t="shared" si="4"/>
        <v>0</v>
      </c>
      <c r="M164" s="25" t="str">
        <f t="shared" si="5"/>
        <v>OK</v>
      </c>
      <c r="N164" s="74"/>
      <c r="O164" s="74"/>
      <c r="P164" s="74"/>
      <c r="Q164" s="74">
        <v>40</v>
      </c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5"/>
      <c r="AI164" s="75"/>
      <c r="AJ164" s="75"/>
      <c r="AK164" s="75"/>
    </row>
    <row r="165" spans="1:37" ht="39.950000000000003" customHeight="1" x14ac:dyDescent="0.25">
      <c r="A165" s="110"/>
      <c r="B165" s="110"/>
      <c r="C165" s="51">
        <v>162</v>
      </c>
      <c r="D165" s="52" t="s">
        <v>318</v>
      </c>
      <c r="E165" s="51" t="s">
        <v>92</v>
      </c>
      <c r="F165" s="51" t="s">
        <v>412</v>
      </c>
      <c r="G165" s="53" t="s">
        <v>544</v>
      </c>
      <c r="H165" s="51" t="s">
        <v>25</v>
      </c>
      <c r="I165" s="54" t="s">
        <v>27</v>
      </c>
      <c r="J165" s="89">
        <v>2.4300000000000002</v>
      </c>
      <c r="K165" s="35">
        <v>40</v>
      </c>
      <c r="L165" s="24">
        <f t="shared" si="4"/>
        <v>0</v>
      </c>
      <c r="M165" s="25" t="str">
        <f t="shared" si="5"/>
        <v>OK</v>
      </c>
      <c r="N165" s="74"/>
      <c r="O165" s="74"/>
      <c r="P165" s="74"/>
      <c r="Q165" s="74">
        <v>40</v>
      </c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5"/>
      <c r="AI165" s="75"/>
      <c r="AJ165" s="75"/>
      <c r="AK165" s="75"/>
    </row>
    <row r="166" spans="1:37" ht="39.950000000000003" customHeight="1" x14ac:dyDescent="0.25">
      <c r="A166" s="110"/>
      <c r="B166" s="110"/>
      <c r="C166" s="51">
        <v>163</v>
      </c>
      <c r="D166" s="52" t="s">
        <v>318</v>
      </c>
      <c r="E166" s="51" t="s">
        <v>55</v>
      </c>
      <c r="F166" s="51" t="s">
        <v>545</v>
      </c>
      <c r="G166" s="53" t="s">
        <v>56</v>
      </c>
      <c r="H166" s="51" t="s">
        <v>25</v>
      </c>
      <c r="I166" s="54" t="s">
        <v>27</v>
      </c>
      <c r="J166" s="89">
        <v>6.17</v>
      </c>
      <c r="K166" s="35">
        <v>40</v>
      </c>
      <c r="L166" s="24">
        <f t="shared" si="4"/>
        <v>40</v>
      </c>
      <c r="M166" s="25" t="str">
        <f t="shared" si="5"/>
        <v>OK</v>
      </c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  <c r="AF166" s="74"/>
      <c r="AG166" s="74"/>
      <c r="AH166" s="75"/>
      <c r="AI166" s="75"/>
      <c r="AJ166" s="75"/>
      <c r="AK166" s="75"/>
    </row>
    <row r="167" spans="1:37" ht="39.950000000000003" customHeight="1" x14ac:dyDescent="0.25">
      <c r="A167" s="110"/>
      <c r="B167" s="110"/>
      <c r="C167" s="51">
        <v>164</v>
      </c>
      <c r="D167" s="52" t="s">
        <v>318</v>
      </c>
      <c r="E167" s="51" t="s">
        <v>57</v>
      </c>
      <c r="F167" s="51" t="s">
        <v>418</v>
      </c>
      <c r="G167" s="53" t="s">
        <v>58</v>
      </c>
      <c r="H167" s="51" t="s">
        <v>25</v>
      </c>
      <c r="I167" s="54" t="s">
        <v>27</v>
      </c>
      <c r="J167" s="89">
        <v>7.65</v>
      </c>
      <c r="K167" s="35">
        <v>30</v>
      </c>
      <c r="L167" s="24">
        <f t="shared" si="4"/>
        <v>30</v>
      </c>
      <c r="M167" s="25" t="str">
        <f t="shared" si="5"/>
        <v>OK</v>
      </c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5"/>
      <c r="AI167" s="75"/>
      <c r="AJ167" s="75"/>
      <c r="AK167" s="75"/>
    </row>
    <row r="168" spans="1:37" ht="39.950000000000003" customHeight="1" x14ac:dyDescent="0.25">
      <c r="A168" s="110"/>
      <c r="B168" s="110"/>
      <c r="C168" s="51">
        <v>165</v>
      </c>
      <c r="D168" s="52" t="s">
        <v>318</v>
      </c>
      <c r="E168" s="51" t="s">
        <v>267</v>
      </c>
      <c r="F168" s="51" t="s">
        <v>545</v>
      </c>
      <c r="G168" s="53" t="s">
        <v>377</v>
      </c>
      <c r="H168" s="51" t="s">
        <v>25</v>
      </c>
      <c r="I168" s="54" t="s">
        <v>27</v>
      </c>
      <c r="J168" s="89">
        <v>0.68</v>
      </c>
      <c r="K168" s="35">
        <v>20</v>
      </c>
      <c r="L168" s="24">
        <f t="shared" si="4"/>
        <v>20</v>
      </c>
      <c r="M168" s="25" t="str">
        <f t="shared" si="5"/>
        <v>OK</v>
      </c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  <c r="AC168" s="74"/>
      <c r="AD168" s="74"/>
      <c r="AE168" s="74"/>
      <c r="AF168" s="74"/>
      <c r="AG168" s="74"/>
      <c r="AH168" s="75"/>
      <c r="AI168" s="75"/>
      <c r="AJ168" s="75"/>
      <c r="AK168" s="75"/>
    </row>
    <row r="169" spans="1:37" ht="39.950000000000003" customHeight="1" x14ac:dyDescent="0.25">
      <c r="A169" s="110"/>
      <c r="B169" s="110"/>
      <c r="C169" s="51">
        <v>166</v>
      </c>
      <c r="D169" s="52" t="s">
        <v>318</v>
      </c>
      <c r="E169" s="51" t="s">
        <v>266</v>
      </c>
      <c r="F169" s="51" t="s">
        <v>545</v>
      </c>
      <c r="G169" s="53" t="s">
        <v>376</v>
      </c>
      <c r="H169" s="51" t="s">
        <v>25</v>
      </c>
      <c r="I169" s="54" t="s">
        <v>27</v>
      </c>
      <c r="J169" s="89">
        <v>1.08</v>
      </c>
      <c r="K169" s="35">
        <v>20</v>
      </c>
      <c r="L169" s="24">
        <f t="shared" si="4"/>
        <v>20</v>
      </c>
      <c r="M169" s="25" t="str">
        <f t="shared" si="5"/>
        <v>OK</v>
      </c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  <c r="AC169" s="74"/>
      <c r="AD169" s="74"/>
      <c r="AE169" s="74"/>
      <c r="AF169" s="74"/>
      <c r="AG169" s="74"/>
      <c r="AH169" s="75"/>
      <c r="AI169" s="75"/>
      <c r="AJ169" s="75"/>
      <c r="AK169" s="75"/>
    </row>
    <row r="170" spans="1:37" ht="39.950000000000003" customHeight="1" x14ac:dyDescent="0.25">
      <c r="A170" s="111"/>
      <c r="B170" s="111"/>
      <c r="C170" s="51">
        <v>167</v>
      </c>
      <c r="D170" s="52" t="s">
        <v>318</v>
      </c>
      <c r="E170" s="51" t="s">
        <v>268</v>
      </c>
      <c r="F170" s="51" t="s">
        <v>545</v>
      </c>
      <c r="G170" s="53" t="s">
        <v>378</v>
      </c>
      <c r="H170" s="51" t="s">
        <v>25</v>
      </c>
      <c r="I170" s="54" t="s">
        <v>27</v>
      </c>
      <c r="J170" s="89">
        <v>2.1800000000000002</v>
      </c>
      <c r="K170" s="35">
        <v>20</v>
      </c>
      <c r="L170" s="24">
        <f t="shared" si="4"/>
        <v>20</v>
      </c>
      <c r="M170" s="25" t="str">
        <f t="shared" si="5"/>
        <v>OK</v>
      </c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5"/>
      <c r="AI170" s="75"/>
      <c r="AJ170" s="75"/>
      <c r="AK170" s="75"/>
    </row>
    <row r="171" spans="1:37" ht="39.950000000000003" customHeight="1" x14ac:dyDescent="0.25">
      <c r="A171" s="129">
        <v>19</v>
      </c>
      <c r="B171" s="120" t="s">
        <v>410</v>
      </c>
      <c r="C171" s="47">
        <v>168</v>
      </c>
      <c r="D171" s="48" t="s">
        <v>339</v>
      </c>
      <c r="E171" s="47" t="s">
        <v>139</v>
      </c>
      <c r="F171" s="47" t="s">
        <v>546</v>
      </c>
      <c r="G171" s="67" t="s">
        <v>547</v>
      </c>
      <c r="H171" s="47" t="s">
        <v>140</v>
      </c>
      <c r="I171" s="47" t="s">
        <v>138</v>
      </c>
      <c r="J171" s="92">
        <v>97.07</v>
      </c>
      <c r="K171" s="35">
        <v>2</v>
      </c>
      <c r="L171" s="24">
        <f t="shared" si="4"/>
        <v>2</v>
      </c>
      <c r="M171" s="25" t="str">
        <f t="shared" si="5"/>
        <v>OK</v>
      </c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5"/>
      <c r="AI171" s="75"/>
      <c r="AJ171" s="75"/>
      <c r="AK171" s="75"/>
    </row>
    <row r="172" spans="1:37" ht="39.950000000000003" customHeight="1" x14ac:dyDescent="0.25">
      <c r="A172" s="129"/>
      <c r="B172" s="121"/>
      <c r="C172" s="47">
        <v>169</v>
      </c>
      <c r="D172" s="48" t="s">
        <v>318</v>
      </c>
      <c r="E172" s="47" t="s">
        <v>137</v>
      </c>
      <c r="F172" s="47" t="s">
        <v>457</v>
      </c>
      <c r="G172" s="49" t="s">
        <v>548</v>
      </c>
      <c r="H172" s="47" t="s">
        <v>25</v>
      </c>
      <c r="I172" s="50" t="s">
        <v>27</v>
      </c>
      <c r="J172" s="92">
        <v>0.3</v>
      </c>
      <c r="K172" s="35">
        <v>4000</v>
      </c>
      <c r="L172" s="24">
        <f t="shared" si="4"/>
        <v>4000</v>
      </c>
      <c r="M172" s="25" t="str">
        <f t="shared" si="5"/>
        <v>OK</v>
      </c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4"/>
      <c r="AH172" s="75"/>
      <c r="AI172" s="75"/>
      <c r="AJ172" s="75"/>
      <c r="AK172" s="75"/>
    </row>
    <row r="173" spans="1:37" ht="39.950000000000003" customHeight="1" x14ac:dyDescent="0.25">
      <c r="A173" s="129"/>
      <c r="B173" s="121"/>
      <c r="C173" s="47">
        <v>170</v>
      </c>
      <c r="D173" s="48" t="s">
        <v>381</v>
      </c>
      <c r="E173" s="47" t="s">
        <v>305</v>
      </c>
      <c r="F173" s="47" t="s">
        <v>549</v>
      </c>
      <c r="G173" s="49" t="s">
        <v>550</v>
      </c>
      <c r="H173" s="47" t="s">
        <v>25</v>
      </c>
      <c r="I173" s="50" t="s">
        <v>61</v>
      </c>
      <c r="J173" s="88">
        <v>8.39</v>
      </c>
      <c r="K173" s="35">
        <v>20</v>
      </c>
      <c r="L173" s="24">
        <f t="shared" si="4"/>
        <v>20</v>
      </c>
      <c r="M173" s="25" t="str">
        <f t="shared" si="5"/>
        <v>OK</v>
      </c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5"/>
      <c r="AI173" s="75"/>
      <c r="AJ173" s="75"/>
      <c r="AK173" s="75"/>
    </row>
    <row r="174" spans="1:37" ht="39.950000000000003" customHeight="1" x14ac:dyDescent="0.25">
      <c r="A174" s="129"/>
      <c r="B174" s="121"/>
      <c r="C174" s="47">
        <v>171</v>
      </c>
      <c r="D174" s="48" t="s">
        <v>318</v>
      </c>
      <c r="E174" s="47" t="s">
        <v>194</v>
      </c>
      <c r="F174" s="47" t="s">
        <v>416</v>
      </c>
      <c r="G174" s="49" t="s">
        <v>195</v>
      </c>
      <c r="H174" s="47" t="s">
        <v>25</v>
      </c>
      <c r="I174" s="50" t="s">
        <v>27</v>
      </c>
      <c r="J174" s="88">
        <v>6.88</v>
      </c>
      <c r="K174" s="35">
        <v>20</v>
      </c>
      <c r="L174" s="24">
        <f t="shared" si="4"/>
        <v>20</v>
      </c>
      <c r="M174" s="25" t="str">
        <f t="shared" si="5"/>
        <v>OK</v>
      </c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74"/>
      <c r="AH174" s="75"/>
      <c r="AI174" s="75"/>
      <c r="AJ174" s="75"/>
      <c r="AK174" s="75"/>
    </row>
    <row r="175" spans="1:37" ht="39.950000000000003" customHeight="1" x14ac:dyDescent="0.25">
      <c r="A175" s="129"/>
      <c r="B175" s="121"/>
      <c r="C175" s="47">
        <v>172</v>
      </c>
      <c r="D175" s="48" t="s">
        <v>318</v>
      </c>
      <c r="E175" s="47" t="s">
        <v>192</v>
      </c>
      <c r="F175" s="47" t="s">
        <v>416</v>
      </c>
      <c r="G175" s="49" t="s">
        <v>193</v>
      </c>
      <c r="H175" s="47" t="s">
        <v>25</v>
      </c>
      <c r="I175" s="50" t="s">
        <v>27</v>
      </c>
      <c r="J175" s="92">
        <v>22.9</v>
      </c>
      <c r="K175" s="35">
        <v>5</v>
      </c>
      <c r="L175" s="24">
        <f t="shared" si="4"/>
        <v>5</v>
      </c>
      <c r="M175" s="25" t="str">
        <f t="shared" si="5"/>
        <v>OK</v>
      </c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5"/>
      <c r="AI175" s="75"/>
      <c r="AJ175" s="75"/>
      <c r="AK175" s="75"/>
    </row>
    <row r="176" spans="1:37" ht="39.950000000000003" customHeight="1" x14ac:dyDescent="0.25">
      <c r="A176" s="129"/>
      <c r="B176" s="121"/>
      <c r="C176" s="47">
        <v>173</v>
      </c>
      <c r="D176" s="48" t="s">
        <v>317</v>
      </c>
      <c r="E176" s="47" t="s">
        <v>269</v>
      </c>
      <c r="F176" s="47" t="s">
        <v>445</v>
      </c>
      <c r="G176" s="49" t="s">
        <v>399</v>
      </c>
      <c r="H176" s="47" t="s">
        <v>25</v>
      </c>
      <c r="I176" s="50" t="s">
        <v>27</v>
      </c>
      <c r="J176" s="92">
        <v>2.06</v>
      </c>
      <c r="K176" s="35">
        <v>50</v>
      </c>
      <c r="L176" s="24">
        <f t="shared" si="4"/>
        <v>50</v>
      </c>
      <c r="M176" s="25" t="str">
        <f t="shared" si="5"/>
        <v>OK</v>
      </c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  <c r="AG176" s="74"/>
      <c r="AH176" s="75"/>
      <c r="AI176" s="75"/>
      <c r="AJ176" s="75"/>
      <c r="AK176" s="75"/>
    </row>
    <row r="177" spans="1:37" ht="39.950000000000003" customHeight="1" x14ac:dyDescent="0.25">
      <c r="A177" s="129"/>
      <c r="B177" s="121"/>
      <c r="C177" s="47">
        <v>174</v>
      </c>
      <c r="D177" s="48" t="s">
        <v>318</v>
      </c>
      <c r="E177" s="85" t="s">
        <v>270</v>
      </c>
      <c r="F177" s="85" t="s">
        <v>412</v>
      </c>
      <c r="G177" s="49" t="s">
        <v>271</v>
      </c>
      <c r="H177" s="47" t="s">
        <v>25</v>
      </c>
      <c r="I177" s="50" t="s">
        <v>27</v>
      </c>
      <c r="J177" s="88">
        <v>5.9</v>
      </c>
      <c r="K177" s="35">
        <v>40</v>
      </c>
      <c r="L177" s="24">
        <f t="shared" si="4"/>
        <v>40</v>
      </c>
      <c r="M177" s="25" t="str">
        <f t="shared" si="5"/>
        <v>OK</v>
      </c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5"/>
      <c r="AI177" s="75"/>
      <c r="AJ177" s="75"/>
      <c r="AK177" s="75"/>
    </row>
    <row r="178" spans="1:37" ht="39.950000000000003" customHeight="1" x14ac:dyDescent="0.25">
      <c r="A178" s="129"/>
      <c r="B178" s="121"/>
      <c r="C178" s="47">
        <v>175</v>
      </c>
      <c r="D178" s="48" t="s">
        <v>318</v>
      </c>
      <c r="E178" s="85" t="s">
        <v>264</v>
      </c>
      <c r="F178" s="85" t="s">
        <v>414</v>
      </c>
      <c r="G178" s="49" t="s">
        <v>265</v>
      </c>
      <c r="H178" s="47" t="s">
        <v>32</v>
      </c>
      <c r="I178" s="47" t="s">
        <v>27</v>
      </c>
      <c r="J178" s="88">
        <v>3.99</v>
      </c>
      <c r="K178" s="35">
        <v>3</v>
      </c>
      <c r="L178" s="24">
        <f t="shared" si="4"/>
        <v>3</v>
      </c>
      <c r="M178" s="25" t="str">
        <f t="shared" si="5"/>
        <v>OK</v>
      </c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  <c r="AC178" s="74"/>
      <c r="AD178" s="74"/>
      <c r="AE178" s="74"/>
      <c r="AF178" s="74"/>
      <c r="AG178" s="74"/>
      <c r="AH178" s="75"/>
      <c r="AI178" s="75"/>
      <c r="AJ178" s="75"/>
      <c r="AK178" s="75"/>
    </row>
    <row r="179" spans="1:37" ht="39.950000000000003" customHeight="1" x14ac:dyDescent="0.25">
      <c r="A179" s="129"/>
      <c r="B179" s="121"/>
      <c r="C179" s="47">
        <v>176</v>
      </c>
      <c r="D179" s="48" t="s">
        <v>380</v>
      </c>
      <c r="E179" s="85" t="s">
        <v>279</v>
      </c>
      <c r="F179" s="85" t="s">
        <v>478</v>
      </c>
      <c r="G179" s="49" t="s">
        <v>400</v>
      </c>
      <c r="H179" s="47" t="s">
        <v>25</v>
      </c>
      <c r="I179" s="50" t="s">
        <v>280</v>
      </c>
      <c r="J179" s="88">
        <v>0.68</v>
      </c>
      <c r="K179" s="35">
        <v>20</v>
      </c>
      <c r="L179" s="24">
        <f t="shared" si="4"/>
        <v>20</v>
      </c>
      <c r="M179" s="25" t="str">
        <f t="shared" si="5"/>
        <v>OK</v>
      </c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5"/>
      <c r="AI179" s="75"/>
      <c r="AJ179" s="75"/>
      <c r="AK179" s="75"/>
    </row>
    <row r="180" spans="1:37" ht="39.950000000000003" customHeight="1" x14ac:dyDescent="0.25">
      <c r="A180" s="129"/>
      <c r="B180" s="121"/>
      <c r="C180" s="47">
        <v>177</v>
      </c>
      <c r="D180" s="48" t="s">
        <v>380</v>
      </c>
      <c r="E180" s="85" t="s">
        <v>281</v>
      </c>
      <c r="F180" s="85" t="s">
        <v>478</v>
      </c>
      <c r="G180" s="49" t="s">
        <v>401</v>
      </c>
      <c r="H180" s="47" t="s">
        <v>25</v>
      </c>
      <c r="I180" s="50" t="s">
        <v>280</v>
      </c>
      <c r="J180" s="88">
        <v>0.68</v>
      </c>
      <c r="K180" s="40">
        <v>20</v>
      </c>
      <c r="L180" s="24">
        <f t="shared" si="4"/>
        <v>20</v>
      </c>
      <c r="M180" s="25" t="str">
        <f t="shared" si="5"/>
        <v>OK</v>
      </c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  <c r="AH180" s="75"/>
      <c r="AI180" s="75"/>
      <c r="AJ180" s="75"/>
      <c r="AK180" s="75"/>
    </row>
    <row r="181" spans="1:37" ht="39.950000000000003" customHeight="1" x14ac:dyDescent="0.25">
      <c r="A181" s="129"/>
      <c r="B181" s="121"/>
      <c r="C181" s="47">
        <v>178</v>
      </c>
      <c r="D181" s="48" t="s">
        <v>380</v>
      </c>
      <c r="E181" s="85" t="s">
        <v>282</v>
      </c>
      <c r="F181" s="85" t="s">
        <v>478</v>
      </c>
      <c r="G181" s="49" t="s">
        <v>402</v>
      </c>
      <c r="H181" s="47" t="s">
        <v>25</v>
      </c>
      <c r="I181" s="50" t="s">
        <v>280</v>
      </c>
      <c r="J181" s="88">
        <v>0.68</v>
      </c>
      <c r="K181" s="40">
        <v>20</v>
      </c>
      <c r="L181" s="24">
        <f t="shared" si="4"/>
        <v>20</v>
      </c>
      <c r="M181" s="25" t="str">
        <f t="shared" si="5"/>
        <v>OK</v>
      </c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5"/>
      <c r="AI181" s="75"/>
      <c r="AJ181" s="75"/>
      <c r="AK181" s="75"/>
    </row>
    <row r="182" spans="1:37" ht="39.950000000000003" customHeight="1" x14ac:dyDescent="0.25">
      <c r="A182" s="129"/>
      <c r="B182" s="121"/>
      <c r="C182" s="47">
        <v>179</v>
      </c>
      <c r="D182" s="48" t="s">
        <v>380</v>
      </c>
      <c r="E182" s="85" t="s">
        <v>283</v>
      </c>
      <c r="F182" s="85" t="s">
        <v>478</v>
      </c>
      <c r="G182" s="49" t="s">
        <v>403</v>
      </c>
      <c r="H182" s="47" t="s">
        <v>25</v>
      </c>
      <c r="I182" s="50" t="s">
        <v>280</v>
      </c>
      <c r="J182" s="88">
        <v>0.68</v>
      </c>
      <c r="K182" s="35">
        <v>20</v>
      </c>
      <c r="L182" s="24">
        <f t="shared" si="4"/>
        <v>20</v>
      </c>
      <c r="M182" s="25" t="str">
        <f t="shared" si="5"/>
        <v>OK</v>
      </c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5"/>
      <c r="AI182" s="75"/>
      <c r="AJ182" s="75"/>
      <c r="AK182" s="75"/>
    </row>
    <row r="183" spans="1:37" ht="39.950000000000003" customHeight="1" x14ac:dyDescent="0.25">
      <c r="A183" s="129"/>
      <c r="B183" s="121"/>
      <c r="C183" s="47">
        <v>180</v>
      </c>
      <c r="D183" s="48" t="s">
        <v>380</v>
      </c>
      <c r="E183" s="47" t="s">
        <v>284</v>
      </c>
      <c r="F183" s="47" t="s">
        <v>478</v>
      </c>
      <c r="G183" s="49" t="s">
        <v>404</v>
      </c>
      <c r="H183" s="47" t="s">
        <v>25</v>
      </c>
      <c r="I183" s="50" t="s">
        <v>280</v>
      </c>
      <c r="J183" s="88">
        <v>0.68</v>
      </c>
      <c r="K183" s="35">
        <v>20</v>
      </c>
      <c r="L183" s="24">
        <f t="shared" si="4"/>
        <v>20</v>
      </c>
      <c r="M183" s="25" t="str">
        <f t="shared" si="5"/>
        <v>OK</v>
      </c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5"/>
      <c r="AI183" s="75"/>
      <c r="AJ183" s="75"/>
      <c r="AK183" s="75"/>
    </row>
    <row r="184" spans="1:37" ht="39.950000000000003" customHeight="1" x14ac:dyDescent="0.25">
      <c r="A184" s="129"/>
      <c r="B184" s="121"/>
      <c r="C184" s="47">
        <v>181</v>
      </c>
      <c r="D184" s="48" t="s">
        <v>380</v>
      </c>
      <c r="E184" s="47" t="s">
        <v>285</v>
      </c>
      <c r="F184" s="47" t="s">
        <v>478</v>
      </c>
      <c r="G184" s="49" t="s">
        <v>405</v>
      </c>
      <c r="H184" s="47" t="s">
        <v>25</v>
      </c>
      <c r="I184" s="50" t="s">
        <v>280</v>
      </c>
      <c r="J184" s="88">
        <v>0.68</v>
      </c>
      <c r="K184" s="35">
        <v>20</v>
      </c>
      <c r="L184" s="24">
        <f t="shared" si="4"/>
        <v>20</v>
      </c>
      <c r="M184" s="25" t="str">
        <f t="shared" si="5"/>
        <v>OK</v>
      </c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4"/>
      <c r="AG184" s="74"/>
      <c r="AH184" s="75"/>
      <c r="AI184" s="75"/>
      <c r="AJ184" s="75"/>
      <c r="AK184" s="75"/>
    </row>
    <row r="185" spans="1:37" ht="39.950000000000003" customHeight="1" x14ac:dyDescent="0.25">
      <c r="A185" s="129"/>
      <c r="B185" s="121"/>
      <c r="C185" s="47">
        <v>182</v>
      </c>
      <c r="D185" s="48" t="s">
        <v>318</v>
      </c>
      <c r="E185" s="61" t="s">
        <v>260</v>
      </c>
      <c r="F185" s="61" t="s">
        <v>551</v>
      </c>
      <c r="G185" s="49" t="s">
        <v>261</v>
      </c>
      <c r="H185" s="47" t="s">
        <v>32</v>
      </c>
      <c r="I185" s="50" t="s">
        <v>27</v>
      </c>
      <c r="J185" s="88">
        <v>2.13</v>
      </c>
      <c r="K185" s="35">
        <v>5</v>
      </c>
      <c r="L185" s="24">
        <f t="shared" si="4"/>
        <v>5</v>
      </c>
      <c r="M185" s="25" t="str">
        <f t="shared" si="5"/>
        <v>OK</v>
      </c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5"/>
      <c r="AI185" s="75"/>
      <c r="AJ185" s="75"/>
      <c r="AK185" s="75"/>
    </row>
    <row r="186" spans="1:37" ht="39.950000000000003" customHeight="1" x14ac:dyDescent="0.25">
      <c r="A186" s="129"/>
      <c r="B186" s="121"/>
      <c r="C186" s="47">
        <v>183</v>
      </c>
      <c r="D186" s="48" t="s">
        <v>318</v>
      </c>
      <c r="E186" s="61" t="s">
        <v>262</v>
      </c>
      <c r="F186" s="61" t="s">
        <v>551</v>
      </c>
      <c r="G186" s="49" t="s">
        <v>263</v>
      </c>
      <c r="H186" s="47" t="s">
        <v>32</v>
      </c>
      <c r="I186" s="50" t="s">
        <v>27</v>
      </c>
      <c r="J186" s="88">
        <v>2.13</v>
      </c>
      <c r="K186" s="35">
        <v>3</v>
      </c>
      <c r="L186" s="24">
        <f t="shared" si="4"/>
        <v>3</v>
      </c>
      <c r="M186" s="25" t="str">
        <f t="shared" si="5"/>
        <v>OK</v>
      </c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5"/>
      <c r="AI186" s="75"/>
      <c r="AJ186" s="75"/>
      <c r="AK186" s="75"/>
    </row>
    <row r="187" spans="1:37" ht="39.950000000000003" customHeight="1" x14ac:dyDescent="0.25">
      <c r="A187" s="129"/>
      <c r="B187" s="121"/>
      <c r="C187" s="47">
        <v>184</v>
      </c>
      <c r="D187" s="48" t="s">
        <v>380</v>
      </c>
      <c r="E187" s="47" t="s">
        <v>288</v>
      </c>
      <c r="F187" s="47" t="s">
        <v>445</v>
      </c>
      <c r="G187" s="49" t="s">
        <v>289</v>
      </c>
      <c r="H187" s="47" t="s">
        <v>25</v>
      </c>
      <c r="I187" s="50" t="s">
        <v>280</v>
      </c>
      <c r="J187" s="88">
        <v>3.18</v>
      </c>
      <c r="K187" s="35">
        <v>30</v>
      </c>
      <c r="L187" s="24">
        <f t="shared" si="4"/>
        <v>20</v>
      </c>
      <c r="M187" s="25" t="str">
        <f t="shared" si="5"/>
        <v>OK</v>
      </c>
      <c r="N187" s="74"/>
      <c r="O187" s="74"/>
      <c r="P187" s="74"/>
      <c r="Q187" s="74">
        <v>10</v>
      </c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5"/>
      <c r="AI187" s="75"/>
      <c r="AJ187" s="75"/>
      <c r="AK187" s="75"/>
    </row>
    <row r="188" spans="1:37" ht="39.950000000000003" customHeight="1" x14ac:dyDescent="0.25">
      <c r="A188" s="129"/>
      <c r="B188" s="121"/>
      <c r="C188" s="47">
        <v>185</v>
      </c>
      <c r="D188" s="48" t="s">
        <v>380</v>
      </c>
      <c r="E188" s="47" t="s">
        <v>286</v>
      </c>
      <c r="F188" s="47" t="s">
        <v>552</v>
      </c>
      <c r="G188" s="49" t="s">
        <v>287</v>
      </c>
      <c r="H188" s="47" t="s">
        <v>25</v>
      </c>
      <c r="I188" s="50" t="s">
        <v>280</v>
      </c>
      <c r="J188" s="88">
        <v>7.29</v>
      </c>
      <c r="K188" s="35">
        <v>30</v>
      </c>
      <c r="L188" s="24">
        <f t="shared" si="4"/>
        <v>20</v>
      </c>
      <c r="M188" s="25" t="str">
        <f t="shared" si="5"/>
        <v>OK</v>
      </c>
      <c r="N188" s="74"/>
      <c r="O188" s="74"/>
      <c r="P188" s="74"/>
      <c r="Q188" s="74">
        <v>10</v>
      </c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  <c r="AG188" s="74"/>
      <c r="AH188" s="75"/>
      <c r="AI188" s="75"/>
      <c r="AJ188" s="75"/>
      <c r="AK188" s="75"/>
    </row>
    <row r="189" spans="1:37" ht="39.950000000000003" customHeight="1" x14ac:dyDescent="0.25">
      <c r="A189" s="129"/>
      <c r="B189" s="121"/>
      <c r="C189" s="47">
        <v>186</v>
      </c>
      <c r="D189" s="48" t="s">
        <v>380</v>
      </c>
      <c r="E189" s="47" t="s">
        <v>290</v>
      </c>
      <c r="F189" s="47" t="s">
        <v>445</v>
      </c>
      <c r="G189" s="49" t="s">
        <v>291</v>
      </c>
      <c r="H189" s="47" t="s">
        <v>25</v>
      </c>
      <c r="I189" s="50" t="s">
        <v>280</v>
      </c>
      <c r="J189" s="88">
        <v>1.54</v>
      </c>
      <c r="K189" s="35">
        <v>30</v>
      </c>
      <c r="L189" s="24">
        <f t="shared" si="4"/>
        <v>20</v>
      </c>
      <c r="M189" s="25" t="str">
        <f t="shared" si="5"/>
        <v>OK</v>
      </c>
      <c r="N189" s="74"/>
      <c r="O189" s="74"/>
      <c r="P189" s="74"/>
      <c r="Q189" s="74">
        <v>10</v>
      </c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5"/>
      <c r="AI189" s="75"/>
      <c r="AJ189" s="75"/>
      <c r="AK189" s="75"/>
    </row>
    <row r="190" spans="1:37" ht="39.950000000000003" customHeight="1" x14ac:dyDescent="0.25">
      <c r="A190" s="129"/>
      <c r="B190" s="121"/>
      <c r="C190" s="47">
        <v>187</v>
      </c>
      <c r="D190" s="48" t="s">
        <v>318</v>
      </c>
      <c r="E190" s="47" t="s">
        <v>272</v>
      </c>
      <c r="F190" s="47" t="s">
        <v>414</v>
      </c>
      <c r="G190" s="49" t="s">
        <v>273</v>
      </c>
      <c r="H190" s="47" t="s">
        <v>25</v>
      </c>
      <c r="I190" s="65" t="s">
        <v>27</v>
      </c>
      <c r="J190" s="88">
        <v>1.44</v>
      </c>
      <c r="K190" s="35">
        <v>10</v>
      </c>
      <c r="L190" s="24">
        <f t="shared" si="4"/>
        <v>10</v>
      </c>
      <c r="M190" s="25" t="str">
        <f t="shared" si="5"/>
        <v>OK</v>
      </c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  <c r="AF190" s="74"/>
      <c r="AG190" s="74"/>
      <c r="AH190" s="75"/>
      <c r="AI190" s="75"/>
      <c r="AJ190" s="75"/>
      <c r="AK190" s="75"/>
    </row>
    <row r="191" spans="1:37" ht="39.950000000000003" customHeight="1" x14ac:dyDescent="0.25">
      <c r="A191" s="129"/>
      <c r="B191" s="121"/>
      <c r="C191" s="47">
        <v>188</v>
      </c>
      <c r="D191" s="48" t="s">
        <v>318</v>
      </c>
      <c r="E191" s="47" t="s">
        <v>379</v>
      </c>
      <c r="F191" s="47" t="s">
        <v>545</v>
      </c>
      <c r="G191" s="67" t="s">
        <v>276</v>
      </c>
      <c r="H191" s="66" t="s">
        <v>25</v>
      </c>
      <c r="I191" s="86" t="s">
        <v>27</v>
      </c>
      <c r="J191" s="88">
        <v>0.62</v>
      </c>
      <c r="K191" s="35">
        <v>300</v>
      </c>
      <c r="L191" s="24">
        <f t="shared" si="4"/>
        <v>0</v>
      </c>
      <c r="M191" s="25" t="str">
        <f t="shared" si="5"/>
        <v>OK</v>
      </c>
      <c r="N191" s="74"/>
      <c r="O191" s="74"/>
      <c r="P191" s="74"/>
      <c r="Q191" s="74">
        <v>300</v>
      </c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5"/>
      <c r="AI191" s="75"/>
      <c r="AJ191" s="75"/>
      <c r="AK191" s="75"/>
    </row>
    <row r="192" spans="1:37" ht="39.950000000000003" customHeight="1" x14ac:dyDescent="0.25">
      <c r="A192" s="129"/>
      <c r="B192" s="122"/>
      <c r="C192" s="47">
        <v>189</v>
      </c>
      <c r="D192" s="48" t="s">
        <v>318</v>
      </c>
      <c r="E192" s="47" t="s">
        <v>274</v>
      </c>
      <c r="F192" s="47" t="s">
        <v>510</v>
      </c>
      <c r="G192" s="49" t="s">
        <v>275</v>
      </c>
      <c r="H192" s="47" t="s">
        <v>28</v>
      </c>
      <c r="I192" s="65" t="s">
        <v>27</v>
      </c>
      <c r="J192" s="88">
        <v>4.8</v>
      </c>
      <c r="K192" s="35">
        <v>10</v>
      </c>
      <c r="L192" s="24">
        <f t="shared" si="4"/>
        <v>10</v>
      </c>
      <c r="M192" s="25" t="str">
        <f t="shared" si="5"/>
        <v>OK</v>
      </c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5"/>
      <c r="AI192" s="75"/>
      <c r="AJ192" s="75"/>
      <c r="AK192" s="75"/>
    </row>
    <row r="193" spans="1:37" ht="39.950000000000003" customHeight="1" x14ac:dyDescent="0.25">
      <c r="A193" s="109">
        <v>20</v>
      </c>
      <c r="B193" s="112" t="s">
        <v>410</v>
      </c>
      <c r="C193" s="51">
        <v>190</v>
      </c>
      <c r="D193" s="52" t="s">
        <v>317</v>
      </c>
      <c r="E193" s="87" t="s">
        <v>553</v>
      </c>
      <c r="F193" s="51" t="s">
        <v>554</v>
      </c>
      <c r="G193" s="53" t="s">
        <v>555</v>
      </c>
      <c r="H193" s="51" t="s">
        <v>25</v>
      </c>
      <c r="I193" s="80" t="s">
        <v>27</v>
      </c>
      <c r="J193" s="89">
        <v>218.59</v>
      </c>
      <c r="K193" s="35"/>
      <c r="L193" s="24">
        <f t="shared" si="4"/>
        <v>0</v>
      </c>
      <c r="M193" s="25" t="str">
        <f t="shared" si="5"/>
        <v>OK</v>
      </c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5"/>
      <c r="AI193" s="75"/>
      <c r="AJ193" s="75"/>
      <c r="AK193" s="75"/>
    </row>
    <row r="194" spans="1:37" ht="39.950000000000003" customHeight="1" x14ac:dyDescent="0.25">
      <c r="A194" s="110"/>
      <c r="B194" s="113"/>
      <c r="C194" s="51">
        <v>191</v>
      </c>
      <c r="D194" s="52" t="s">
        <v>317</v>
      </c>
      <c r="E194" s="87" t="s">
        <v>294</v>
      </c>
      <c r="F194" s="51" t="s">
        <v>554</v>
      </c>
      <c r="G194" s="53" t="s">
        <v>556</v>
      </c>
      <c r="H194" s="51" t="s">
        <v>25</v>
      </c>
      <c r="I194" s="80" t="s">
        <v>27</v>
      </c>
      <c r="J194" s="89">
        <v>113.42</v>
      </c>
      <c r="K194" s="35"/>
      <c r="L194" s="24">
        <f t="shared" si="4"/>
        <v>0</v>
      </c>
      <c r="M194" s="25" t="str">
        <f t="shared" si="5"/>
        <v>OK</v>
      </c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  <c r="AC194" s="74"/>
      <c r="AD194" s="74"/>
      <c r="AE194" s="74"/>
      <c r="AF194" s="74"/>
      <c r="AG194" s="74"/>
      <c r="AH194" s="75"/>
      <c r="AI194" s="75"/>
      <c r="AJ194" s="75"/>
      <c r="AK194" s="75"/>
    </row>
    <row r="195" spans="1:37" ht="39.950000000000003" customHeight="1" x14ac:dyDescent="0.25">
      <c r="A195" s="110"/>
      <c r="B195" s="113"/>
      <c r="C195" s="51">
        <v>192</v>
      </c>
      <c r="D195" s="52" t="s">
        <v>317</v>
      </c>
      <c r="E195" s="51" t="s">
        <v>296</v>
      </c>
      <c r="F195" s="51" t="s">
        <v>557</v>
      </c>
      <c r="G195" s="53" t="s">
        <v>297</v>
      </c>
      <c r="H195" s="51" t="s">
        <v>25</v>
      </c>
      <c r="I195" s="80" t="s">
        <v>27</v>
      </c>
      <c r="J195" s="89">
        <v>37.700000000000003</v>
      </c>
      <c r="K195" s="35">
        <v>4</v>
      </c>
      <c r="L195" s="24">
        <f t="shared" si="4"/>
        <v>0</v>
      </c>
      <c r="M195" s="25" t="str">
        <f t="shared" si="5"/>
        <v>OK</v>
      </c>
      <c r="N195" s="74"/>
      <c r="O195" s="74"/>
      <c r="P195" s="74"/>
      <c r="Q195" s="74">
        <v>4</v>
      </c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5"/>
      <c r="AI195" s="75"/>
      <c r="AJ195" s="75"/>
      <c r="AK195" s="75"/>
    </row>
    <row r="196" spans="1:37" ht="39.950000000000003" customHeight="1" x14ac:dyDescent="0.25">
      <c r="A196" s="110"/>
      <c r="B196" s="113"/>
      <c r="C196" s="51">
        <v>193</v>
      </c>
      <c r="D196" s="52" t="s">
        <v>317</v>
      </c>
      <c r="E196" s="51" t="s">
        <v>294</v>
      </c>
      <c r="F196" s="51" t="s">
        <v>557</v>
      </c>
      <c r="G196" s="53" t="s">
        <v>295</v>
      </c>
      <c r="H196" s="51" t="s">
        <v>25</v>
      </c>
      <c r="I196" s="80" t="s">
        <v>27</v>
      </c>
      <c r="J196" s="89">
        <v>51.03</v>
      </c>
      <c r="K196" s="35">
        <v>4</v>
      </c>
      <c r="L196" s="24">
        <f t="shared" si="4"/>
        <v>0</v>
      </c>
      <c r="M196" s="25" t="str">
        <f t="shared" si="5"/>
        <v>OK</v>
      </c>
      <c r="N196" s="74"/>
      <c r="O196" s="74"/>
      <c r="P196" s="74"/>
      <c r="Q196" s="74">
        <v>4</v>
      </c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74"/>
      <c r="AG196" s="74"/>
      <c r="AH196" s="75"/>
      <c r="AI196" s="75"/>
      <c r="AJ196" s="75"/>
      <c r="AK196" s="75"/>
    </row>
    <row r="197" spans="1:37" ht="39.950000000000003" customHeight="1" x14ac:dyDescent="0.25">
      <c r="A197" s="111"/>
      <c r="B197" s="114"/>
      <c r="C197" s="51">
        <v>194</v>
      </c>
      <c r="D197" s="52" t="s">
        <v>317</v>
      </c>
      <c r="E197" s="51" t="s">
        <v>298</v>
      </c>
      <c r="F197" s="51" t="s">
        <v>554</v>
      </c>
      <c r="G197" s="53" t="s">
        <v>558</v>
      </c>
      <c r="H197" s="51" t="s">
        <v>25</v>
      </c>
      <c r="I197" s="54" t="s">
        <v>27</v>
      </c>
      <c r="J197" s="89">
        <v>40.98</v>
      </c>
      <c r="K197" s="35">
        <v>4</v>
      </c>
      <c r="L197" s="24">
        <f t="shared" ref="L197:L210" si="6">K197-(SUM(N197:AG197))</f>
        <v>0</v>
      </c>
      <c r="M197" s="25" t="str">
        <f t="shared" ref="M197:M210" si="7">IF(L197&lt;0,"ATENÇÃO","OK")</f>
        <v>OK</v>
      </c>
      <c r="N197" s="74"/>
      <c r="O197" s="74"/>
      <c r="P197" s="74"/>
      <c r="Q197" s="74">
        <v>4</v>
      </c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5"/>
      <c r="AI197" s="75"/>
      <c r="AJ197" s="75"/>
      <c r="AK197" s="75"/>
    </row>
    <row r="198" spans="1:37" ht="39.950000000000003" customHeight="1" x14ac:dyDescent="0.25">
      <c r="A198" s="117">
        <v>21</v>
      </c>
      <c r="B198" s="120" t="s">
        <v>559</v>
      </c>
      <c r="C198" s="47">
        <v>195</v>
      </c>
      <c r="D198" s="48" t="s">
        <v>316</v>
      </c>
      <c r="E198" s="47" t="s">
        <v>164</v>
      </c>
      <c r="F198" s="47" t="s">
        <v>560</v>
      </c>
      <c r="G198" s="49" t="s">
        <v>165</v>
      </c>
      <c r="H198" s="47" t="s">
        <v>28</v>
      </c>
      <c r="I198" s="65" t="s">
        <v>27</v>
      </c>
      <c r="J198" s="88">
        <v>48.5</v>
      </c>
      <c r="K198" s="35"/>
      <c r="L198" s="24">
        <f t="shared" si="6"/>
        <v>0</v>
      </c>
      <c r="M198" s="25" t="str">
        <f t="shared" si="7"/>
        <v>OK</v>
      </c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74"/>
      <c r="AH198" s="75"/>
      <c r="AI198" s="75"/>
      <c r="AJ198" s="75"/>
      <c r="AK198" s="75"/>
    </row>
    <row r="199" spans="1:37" ht="39.950000000000003" customHeight="1" x14ac:dyDescent="0.25">
      <c r="A199" s="118"/>
      <c r="B199" s="121"/>
      <c r="C199" s="47">
        <v>196</v>
      </c>
      <c r="D199" s="48" t="s">
        <v>316</v>
      </c>
      <c r="E199" s="47" t="s">
        <v>166</v>
      </c>
      <c r="F199" s="47" t="s">
        <v>560</v>
      </c>
      <c r="G199" s="49" t="s">
        <v>167</v>
      </c>
      <c r="H199" s="47" t="s">
        <v>28</v>
      </c>
      <c r="I199" s="65" t="s">
        <v>27</v>
      </c>
      <c r="J199" s="88">
        <v>42.2</v>
      </c>
      <c r="K199" s="35"/>
      <c r="L199" s="24">
        <f t="shared" si="6"/>
        <v>0</v>
      </c>
      <c r="M199" s="25" t="str">
        <f t="shared" si="7"/>
        <v>OK</v>
      </c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  <c r="AH199" s="75"/>
      <c r="AI199" s="75"/>
      <c r="AJ199" s="75"/>
      <c r="AK199" s="75"/>
    </row>
    <row r="200" spans="1:37" ht="39.950000000000003" customHeight="1" x14ac:dyDescent="0.25">
      <c r="A200" s="118"/>
      <c r="B200" s="121"/>
      <c r="C200" s="47">
        <v>197</v>
      </c>
      <c r="D200" s="48" t="s">
        <v>316</v>
      </c>
      <c r="E200" s="47" t="s">
        <v>168</v>
      </c>
      <c r="F200" s="47" t="s">
        <v>560</v>
      </c>
      <c r="G200" s="49" t="s">
        <v>561</v>
      </c>
      <c r="H200" s="47" t="s">
        <v>28</v>
      </c>
      <c r="I200" s="65" t="s">
        <v>27</v>
      </c>
      <c r="J200" s="88">
        <v>15.4</v>
      </c>
      <c r="K200" s="35"/>
      <c r="L200" s="24">
        <f t="shared" si="6"/>
        <v>0</v>
      </c>
      <c r="M200" s="25" t="str">
        <f t="shared" si="7"/>
        <v>OK</v>
      </c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74"/>
      <c r="AH200" s="75"/>
      <c r="AI200" s="75"/>
      <c r="AJ200" s="75"/>
      <c r="AK200" s="75"/>
    </row>
    <row r="201" spans="1:37" ht="39.950000000000003" customHeight="1" x14ac:dyDescent="0.25">
      <c r="A201" s="118"/>
      <c r="B201" s="121"/>
      <c r="C201" s="47">
        <v>198</v>
      </c>
      <c r="D201" s="48" t="s">
        <v>316</v>
      </c>
      <c r="E201" s="47" t="s">
        <v>169</v>
      </c>
      <c r="F201" s="47" t="s">
        <v>560</v>
      </c>
      <c r="G201" s="49" t="s">
        <v>562</v>
      </c>
      <c r="H201" s="47" t="s">
        <v>28</v>
      </c>
      <c r="I201" s="65" t="s">
        <v>27</v>
      </c>
      <c r="J201" s="88">
        <v>15.2</v>
      </c>
      <c r="K201" s="35"/>
      <c r="L201" s="24">
        <f t="shared" si="6"/>
        <v>0</v>
      </c>
      <c r="M201" s="25" t="str">
        <f t="shared" si="7"/>
        <v>OK</v>
      </c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5"/>
      <c r="AI201" s="75"/>
      <c r="AJ201" s="75"/>
      <c r="AK201" s="75"/>
    </row>
    <row r="202" spans="1:37" ht="39.950000000000003" customHeight="1" x14ac:dyDescent="0.25">
      <c r="A202" s="118"/>
      <c r="B202" s="121"/>
      <c r="C202" s="47">
        <v>199</v>
      </c>
      <c r="D202" s="48" t="s">
        <v>316</v>
      </c>
      <c r="E202" s="47" t="s">
        <v>170</v>
      </c>
      <c r="F202" s="47" t="s">
        <v>560</v>
      </c>
      <c r="G202" s="49" t="s">
        <v>563</v>
      </c>
      <c r="H202" s="47" t="s">
        <v>28</v>
      </c>
      <c r="I202" s="65" t="s">
        <v>27</v>
      </c>
      <c r="J202" s="88">
        <v>14</v>
      </c>
      <c r="K202" s="35"/>
      <c r="L202" s="24">
        <f t="shared" si="6"/>
        <v>0</v>
      </c>
      <c r="M202" s="25" t="str">
        <f t="shared" si="7"/>
        <v>OK</v>
      </c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  <c r="AH202" s="75"/>
      <c r="AI202" s="75"/>
      <c r="AJ202" s="75"/>
      <c r="AK202" s="75"/>
    </row>
    <row r="203" spans="1:37" ht="39.950000000000003" customHeight="1" x14ac:dyDescent="0.25">
      <c r="A203" s="118"/>
      <c r="B203" s="121"/>
      <c r="C203" s="47">
        <v>200</v>
      </c>
      <c r="D203" s="48" t="s">
        <v>316</v>
      </c>
      <c r="E203" s="47" t="s">
        <v>342</v>
      </c>
      <c r="F203" s="47" t="s">
        <v>560</v>
      </c>
      <c r="G203" s="49" t="s">
        <v>343</v>
      </c>
      <c r="H203" s="47" t="s">
        <v>28</v>
      </c>
      <c r="I203" s="65" t="s">
        <v>27</v>
      </c>
      <c r="J203" s="88">
        <v>54.6</v>
      </c>
      <c r="K203" s="35"/>
      <c r="L203" s="24">
        <f t="shared" si="6"/>
        <v>0</v>
      </c>
      <c r="M203" s="25" t="str">
        <f t="shared" si="7"/>
        <v>OK</v>
      </c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5"/>
      <c r="AI203" s="75"/>
      <c r="AJ203" s="75"/>
      <c r="AK203" s="75"/>
    </row>
    <row r="204" spans="1:37" ht="39.950000000000003" customHeight="1" x14ac:dyDescent="0.25">
      <c r="A204" s="118"/>
      <c r="B204" s="121"/>
      <c r="C204" s="47">
        <v>201</v>
      </c>
      <c r="D204" s="48" t="s">
        <v>316</v>
      </c>
      <c r="E204" s="47" t="s">
        <v>344</v>
      </c>
      <c r="F204" s="47" t="s">
        <v>560</v>
      </c>
      <c r="G204" s="49" t="s">
        <v>564</v>
      </c>
      <c r="H204" s="47" t="s">
        <v>28</v>
      </c>
      <c r="I204" s="65" t="s">
        <v>27</v>
      </c>
      <c r="J204" s="88">
        <v>51.8</v>
      </c>
      <c r="K204" s="35"/>
      <c r="L204" s="24">
        <f t="shared" si="6"/>
        <v>0</v>
      </c>
      <c r="M204" s="25" t="str">
        <f t="shared" si="7"/>
        <v>OK</v>
      </c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74"/>
      <c r="AH204" s="75"/>
      <c r="AI204" s="75"/>
      <c r="AJ204" s="75"/>
      <c r="AK204" s="75"/>
    </row>
    <row r="205" spans="1:37" ht="39.950000000000003" customHeight="1" x14ac:dyDescent="0.25">
      <c r="A205" s="118"/>
      <c r="B205" s="121"/>
      <c r="C205" s="47">
        <v>202</v>
      </c>
      <c r="D205" s="48" t="s">
        <v>316</v>
      </c>
      <c r="E205" s="47" t="s">
        <v>345</v>
      </c>
      <c r="F205" s="47" t="s">
        <v>560</v>
      </c>
      <c r="G205" s="49" t="s">
        <v>565</v>
      </c>
      <c r="H205" s="47" t="s">
        <v>28</v>
      </c>
      <c r="I205" s="65" t="s">
        <v>27</v>
      </c>
      <c r="J205" s="88">
        <v>51.8</v>
      </c>
      <c r="K205" s="36"/>
      <c r="L205" s="24">
        <f t="shared" si="6"/>
        <v>0</v>
      </c>
      <c r="M205" s="25" t="str">
        <f t="shared" si="7"/>
        <v>OK</v>
      </c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5"/>
      <c r="AI205" s="75"/>
      <c r="AJ205" s="75"/>
      <c r="AK205" s="75"/>
    </row>
    <row r="206" spans="1:37" ht="39.950000000000003" customHeight="1" x14ac:dyDescent="0.25">
      <c r="A206" s="118"/>
      <c r="B206" s="121"/>
      <c r="C206" s="47">
        <v>203</v>
      </c>
      <c r="D206" s="48" t="s">
        <v>316</v>
      </c>
      <c r="E206" s="47" t="s">
        <v>566</v>
      </c>
      <c r="F206" s="47" t="s">
        <v>560</v>
      </c>
      <c r="G206" s="49" t="s">
        <v>567</v>
      </c>
      <c r="H206" s="47" t="s">
        <v>28</v>
      </c>
      <c r="I206" s="65" t="s">
        <v>27</v>
      </c>
      <c r="J206" s="88">
        <v>9.1999999999999993</v>
      </c>
      <c r="K206" s="35"/>
      <c r="L206" s="24">
        <f t="shared" si="6"/>
        <v>0</v>
      </c>
      <c r="M206" s="25" t="str">
        <f t="shared" si="7"/>
        <v>OK</v>
      </c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  <c r="AG206" s="74"/>
      <c r="AH206" s="75"/>
      <c r="AI206" s="75"/>
      <c r="AJ206" s="75"/>
      <c r="AK206" s="75"/>
    </row>
    <row r="207" spans="1:37" ht="39.950000000000003" customHeight="1" x14ac:dyDescent="0.25">
      <c r="A207" s="118"/>
      <c r="B207" s="121"/>
      <c r="C207" s="47">
        <v>204</v>
      </c>
      <c r="D207" s="48" t="s">
        <v>316</v>
      </c>
      <c r="E207" s="47" t="s">
        <v>171</v>
      </c>
      <c r="F207" s="47" t="s">
        <v>568</v>
      </c>
      <c r="G207" s="49" t="s">
        <v>569</v>
      </c>
      <c r="H207" s="47" t="s">
        <v>28</v>
      </c>
      <c r="I207" s="65" t="s">
        <v>27</v>
      </c>
      <c r="J207" s="88">
        <v>4.4000000000000004</v>
      </c>
      <c r="K207" s="35"/>
      <c r="L207" s="24">
        <f t="shared" si="6"/>
        <v>0</v>
      </c>
      <c r="M207" s="25" t="str">
        <f t="shared" si="7"/>
        <v>OK</v>
      </c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5"/>
      <c r="AI207" s="75"/>
      <c r="AJ207" s="75"/>
      <c r="AK207" s="75"/>
    </row>
    <row r="208" spans="1:37" ht="39.950000000000003" customHeight="1" x14ac:dyDescent="0.25">
      <c r="A208" s="118"/>
      <c r="B208" s="121"/>
      <c r="C208" s="47">
        <v>205</v>
      </c>
      <c r="D208" s="48" t="s">
        <v>316</v>
      </c>
      <c r="E208" s="47" t="s">
        <v>172</v>
      </c>
      <c r="F208" s="47" t="s">
        <v>560</v>
      </c>
      <c r="G208" s="49" t="s">
        <v>570</v>
      </c>
      <c r="H208" s="47" t="s">
        <v>37</v>
      </c>
      <c r="I208" s="65" t="s">
        <v>27</v>
      </c>
      <c r="J208" s="88">
        <v>3.2</v>
      </c>
      <c r="K208" s="35"/>
      <c r="L208" s="24">
        <f t="shared" si="6"/>
        <v>0</v>
      </c>
      <c r="M208" s="25" t="str">
        <f t="shared" si="7"/>
        <v>OK</v>
      </c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  <c r="AG208" s="74"/>
      <c r="AH208" s="75"/>
      <c r="AI208" s="75"/>
      <c r="AJ208" s="75"/>
      <c r="AK208" s="75"/>
    </row>
    <row r="209" spans="1:37" ht="39.950000000000003" customHeight="1" x14ac:dyDescent="0.25">
      <c r="A209" s="118"/>
      <c r="B209" s="121"/>
      <c r="C209" s="47">
        <v>206</v>
      </c>
      <c r="D209" s="48" t="s">
        <v>316</v>
      </c>
      <c r="E209" s="47" t="s">
        <v>571</v>
      </c>
      <c r="F209" s="47" t="s">
        <v>572</v>
      </c>
      <c r="G209" s="49" t="s">
        <v>573</v>
      </c>
      <c r="H209" s="47" t="s">
        <v>574</v>
      </c>
      <c r="I209" s="65" t="s">
        <v>27</v>
      </c>
      <c r="J209" s="88">
        <v>27</v>
      </c>
      <c r="K209" s="35"/>
      <c r="L209" s="24">
        <f t="shared" si="6"/>
        <v>0</v>
      </c>
      <c r="M209" s="25" t="str">
        <f t="shared" si="7"/>
        <v>OK</v>
      </c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5"/>
      <c r="AI209" s="75"/>
      <c r="AJ209" s="75"/>
      <c r="AK209" s="75"/>
    </row>
    <row r="210" spans="1:37" ht="39.950000000000003" customHeight="1" x14ac:dyDescent="0.25">
      <c r="A210" s="119"/>
      <c r="B210" s="122"/>
      <c r="C210" s="47">
        <v>207</v>
      </c>
      <c r="D210" s="48" t="s">
        <v>316</v>
      </c>
      <c r="E210" s="47" t="s">
        <v>575</v>
      </c>
      <c r="F210" s="47" t="s">
        <v>576</v>
      </c>
      <c r="G210" s="49" t="s">
        <v>577</v>
      </c>
      <c r="H210" s="47" t="s">
        <v>574</v>
      </c>
      <c r="I210" s="65" t="s">
        <v>27</v>
      </c>
      <c r="J210" s="92">
        <v>210</v>
      </c>
      <c r="K210" s="35"/>
      <c r="L210" s="24">
        <f t="shared" si="6"/>
        <v>0</v>
      </c>
      <c r="M210" s="25" t="str">
        <f t="shared" si="7"/>
        <v>OK</v>
      </c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74"/>
      <c r="AH210" s="75"/>
      <c r="AI210" s="75"/>
      <c r="AJ210" s="75"/>
      <c r="AK210" s="75"/>
    </row>
  </sheetData>
  <mergeCells count="64">
    <mergeCell ref="A198:A210"/>
    <mergeCell ref="B198:B210"/>
    <mergeCell ref="A159:A170"/>
    <mergeCell ref="B159:B170"/>
    <mergeCell ref="A171:A192"/>
    <mergeCell ref="B171:B192"/>
    <mergeCell ref="A193:A197"/>
    <mergeCell ref="B193:B197"/>
    <mergeCell ref="B112:B129"/>
    <mergeCell ref="A133:A144"/>
    <mergeCell ref="B133:B144"/>
    <mergeCell ref="A145:A158"/>
    <mergeCell ref="B145:B158"/>
    <mergeCell ref="A112:A129"/>
    <mergeCell ref="AH1:AH2"/>
    <mergeCell ref="AI1:AI2"/>
    <mergeCell ref="AJ1:AJ2"/>
    <mergeCell ref="AK1:AK2"/>
    <mergeCell ref="A4:A11"/>
    <mergeCell ref="B4:B11"/>
    <mergeCell ref="AC1:AC2"/>
    <mergeCell ref="AD1:AD2"/>
    <mergeCell ref="AE1:AE2"/>
    <mergeCell ref="AF1:AF2"/>
    <mergeCell ref="AG1:AG2"/>
    <mergeCell ref="AB1:AB2"/>
    <mergeCell ref="Q1:Q2"/>
    <mergeCell ref="N1:N2"/>
    <mergeCell ref="O1:O2"/>
    <mergeCell ref="W1:W2"/>
    <mergeCell ref="AA1:AA2"/>
    <mergeCell ref="A2:M2"/>
    <mergeCell ref="X1:X2"/>
    <mergeCell ref="Y1:Y2"/>
    <mergeCell ref="Z1:Z2"/>
    <mergeCell ref="K1:M1"/>
    <mergeCell ref="V1:V2"/>
    <mergeCell ref="R1:R2"/>
    <mergeCell ref="S1:S2"/>
    <mergeCell ref="T1:T2"/>
    <mergeCell ref="U1:U2"/>
    <mergeCell ref="A56:A86"/>
    <mergeCell ref="B87:B89"/>
    <mergeCell ref="A90:A95"/>
    <mergeCell ref="A24:A30"/>
    <mergeCell ref="B24:B30"/>
    <mergeCell ref="B56:B86"/>
    <mergeCell ref="A87:A89"/>
    <mergeCell ref="A31:A33"/>
    <mergeCell ref="B31:B33"/>
    <mergeCell ref="A34:A50"/>
    <mergeCell ref="B34:B50"/>
    <mergeCell ref="A51:A55"/>
    <mergeCell ref="B51:B55"/>
    <mergeCell ref="A109:A111"/>
    <mergeCell ref="B109:B111"/>
    <mergeCell ref="B90:B95"/>
    <mergeCell ref="A96:A108"/>
    <mergeCell ref="B96:B108"/>
    <mergeCell ref="A12:A23"/>
    <mergeCell ref="B12:B23"/>
    <mergeCell ref="P1:P2"/>
    <mergeCell ref="A1:F1"/>
    <mergeCell ref="G1:J1"/>
  </mergeCells>
  <conditionalFormatting sqref="Y4:AG4">
    <cfRule type="cellIs" dxfId="278" priority="28" stopIfTrue="1" operator="greaterThan">
      <formula>0</formula>
    </cfRule>
    <cfRule type="cellIs" dxfId="277" priority="29" stopIfTrue="1" operator="greaterThan">
      <formula>0</formula>
    </cfRule>
    <cfRule type="cellIs" dxfId="276" priority="30" stopIfTrue="1" operator="greaterThan">
      <formula>0</formula>
    </cfRule>
  </conditionalFormatting>
  <conditionalFormatting sqref="Y5:AG210">
    <cfRule type="cellIs" dxfId="275" priority="25" stopIfTrue="1" operator="greaterThan">
      <formula>0</formula>
    </cfRule>
    <cfRule type="cellIs" dxfId="274" priority="26" stopIfTrue="1" operator="greaterThan">
      <formula>0</formula>
    </cfRule>
    <cfRule type="cellIs" dxfId="273" priority="27" stopIfTrue="1" operator="greaterThan">
      <formula>0</formula>
    </cfRule>
  </conditionalFormatting>
  <conditionalFormatting sqref="S4:X4">
    <cfRule type="cellIs" dxfId="272" priority="16" stopIfTrue="1" operator="greaterThan">
      <formula>0</formula>
    </cfRule>
    <cfRule type="cellIs" dxfId="271" priority="17" stopIfTrue="1" operator="greaterThan">
      <formula>0</formula>
    </cfRule>
    <cfRule type="cellIs" dxfId="270" priority="18" stopIfTrue="1" operator="greaterThan">
      <formula>0</formula>
    </cfRule>
  </conditionalFormatting>
  <conditionalFormatting sqref="S5:X210">
    <cfRule type="cellIs" dxfId="269" priority="13" stopIfTrue="1" operator="greaterThan">
      <formula>0</formula>
    </cfRule>
    <cfRule type="cellIs" dxfId="268" priority="14" stopIfTrue="1" operator="greaterThan">
      <formula>0</formula>
    </cfRule>
    <cfRule type="cellIs" dxfId="267" priority="15" stopIfTrue="1" operator="greaterThan">
      <formula>0</formula>
    </cfRule>
  </conditionalFormatting>
  <conditionalFormatting sqref="Y5:AG210">
    <cfRule type="cellIs" dxfId="266" priority="31" stopIfTrue="1" operator="greaterThan">
      <formula>0</formula>
    </cfRule>
    <cfRule type="cellIs" dxfId="265" priority="32" stopIfTrue="1" operator="greaterThan">
      <formula>0</formula>
    </cfRule>
    <cfRule type="cellIs" dxfId="264" priority="33" stopIfTrue="1" operator="greaterThan">
      <formula>0</formula>
    </cfRule>
  </conditionalFormatting>
  <conditionalFormatting sqref="N4">
    <cfRule type="cellIs" dxfId="263" priority="10" stopIfTrue="1" operator="greaterThan">
      <formula>0</formula>
    </cfRule>
    <cfRule type="cellIs" dxfId="262" priority="11" stopIfTrue="1" operator="greaterThan">
      <formula>0</formula>
    </cfRule>
    <cfRule type="cellIs" dxfId="261" priority="12" stopIfTrue="1" operator="greaterThan">
      <formula>0</formula>
    </cfRule>
  </conditionalFormatting>
  <conditionalFormatting sqref="N5:N210">
    <cfRule type="cellIs" dxfId="260" priority="7" stopIfTrue="1" operator="greaterThan">
      <formula>0</formula>
    </cfRule>
    <cfRule type="cellIs" dxfId="259" priority="8" stopIfTrue="1" operator="greaterThan">
      <formula>0</formula>
    </cfRule>
    <cfRule type="cellIs" dxfId="258" priority="9" stopIfTrue="1" operator="greaterThan">
      <formula>0</formula>
    </cfRule>
  </conditionalFormatting>
  <conditionalFormatting sqref="O4:R4">
    <cfRule type="cellIs" dxfId="257" priority="4" stopIfTrue="1" operator="greaterThan">
      <formula>0</formula>
    </cfRule>
    <cfRule type="cellIs" dxfId="256" priority="5" stopIfTrue="1" operator="greaterThan">
      <formula>0</formula>
    </cfRule>
    <cfRule type="cellIs" dxfId="255" priority="6" stopIfTrue="1" operator="greaterThan">
      <formula>0</formula>
    </cfRule>
  </conditionalFormatting>
  <conditionalFormatting sqref="O5:R210">
    <cfRule type="cellIs" dxfId="254" priority="1" stopIfTrue="1" operator="greaterThan">
      <formula>0</formula>
    </cfRule>
    <cfRule type="cellIs" dxfId="253" priority="2" stopIfTrue="1" operator="greaterThan">
      <formula>0</formula>
    </cfRule>
    <cfRule type="cellIs" dxfId="252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210"/>
  <sheetViews>
    <sheetView topLeftCell="J1" zoomScaleNormal="100" workbookViewId="0">
      <selection activeCell="L4" sqref="L4"/>
    </sheetView>
  </sheetViews>
  <sheetFormatPr defaultColWidth="9.7109375" defaultRowHeight="30" customHeight="1" x14ac:dyDescent="0.25"/>
  <cols>
    <col min="1" max="1" width="6.7109375" style="1" customWidth="1"/>
    <col min="2" max="2" width="30.28515625" style="1" customWidth="1"/>
    <col min="3" max="3" width="7.7109375" style="1" customWidth="1"/>
    <col min="4" max="4" width="8.85546875" style="1" customWidth="1"/>
    <col min="5" max="5" width="16.28515625" style="1" customWidth="1"/>
    <col min="6" max="6" width="18.140625" style="26" customWidth="1"/>
    <col min="7" max="7" width="56" style="1" customWidth="1"/>
    <col min="8" max="8" width="9.85546875" style="1" bestFit="1" customWidth="1"/>
    <col min="9" max="9" width="16.7109375" style="1" customWidth="1"/>
    <col min="10" max="10" width="12.7109375" style="38" bestFit="1" customWidth="1"/>
    <col min="11" max="11" width="12" style="19" customWidth="1"/>
    <col min="12" max="12" width="13.28515625" style="27" customWidth="1"/>
    <col min="13" max="13" width="12.5703125" style="17" customWidth="1"/>
    <col min="14" max="25" width="14.7109375" style="18" customWidth="1"/>
    <col min="26" max="37" width="14.7109375" style="15" customWidth="1"/>
    <col min="38" max="16384" width="9.7109375" style="15"/>
  </cols>
  <sheetData>
    <row r="1" spans="1:37" ht="30" customHeight="1" x14ac:dyDescent="0.25">
      <c r="A1" s="108" t="s">
        <v>406</v>
      </c>
      <c r="B1" s="108"/>
      <c r="C1" s="108"/>
      <c r="D1" s="108"/>
      <c r="E1" s="108"/>
      <c r="F1" s="108"/>
      <c r="G1" s="108" t="s">
        <v>26</v>
      </c>
      <c r="H1" s="108"/>
      <c r="I1" s="108"/>
      <c r="J1" s="108"/>
      <c r="K1" s="108" t="s">
        <v>407</v>
      </c>
      <c r="L1" s="108"/>
      <c r="M1" s="108"/>
      <c r="N1" s="115" t="s">
        <v>593</v>
      </c>
      <c r="O1" s="115" t="s">
        <v>594</v>
      </c>
      <c r="P1" s="115" t="s">
        <v>595</v>
      </c>
      <c r="Q1" s="115" t="s">
        <v>596</v>
      </c>
      <c r="R1" s="115" t="s">
        <v>409</v>
      </c>
      <c r="S1" s="115" t="s">
        <v>409</v>
      </c>
      <c r="T1" s="115" t="s">
        <v>409</v>
      </c>
      <c r="U1" s="115" t="s">
        <v>409</v>
      </c>
      <c r="V1" s="115" t="s">
        <v>409</v>
      </c>
      <c r="W1" s="115" t="s">
        <v>409</v>
      </c>
      <c r="X1" s="115" t="s">
        <v>409</v>
      </c>
      <c r="Y1" s="115" t="s">
        <v>409</v>
      </c>
      <c r="Z1" s="115" t="s">
        <v>409</v>
      </c>
      <c r="AA1" s="115" t="s">
        <v>409</v>
      </c>
      <c r="AB1" s="115" t="s">
        <v>409</v>
      </c>
      <c r="AC1" s="115" t="s">
        <v>409</v>
      </c>
      <c r="AD1" s="115" t="s">
        <v>409</v>
      </c>
      <c r="AE1" s="115" t="s">
        <v>409</v>
      </c>
      <c r="AF1" s="115" t="s">
        <v>409</v>
      </c>
      <c r="AG1" s="115" t="s">
        <v>409</v>
      </c>
      <c r="AH1" s="115" t="s">
        <v>409</v>
      </c>
      <c r="AI1" s="115" t="s">
        <v>409</v>
      </c>
      <c r="AJ1" s="115" t="s">
        <v>409</v>
      </c>
      <c r="AK1" s="115" t="s">
        <v>409</v>
      </c>
    </row>
    <row r="2" spans="1:37" ht="30" customHeight="1" x14ac:dyDescent="0.25">
      <c r="A2" s="108" t="s">
        <v>310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</row>
    <row r="3" spans="1:37" s="16" customFormat="1" ht="30" customHeight="1" x14ac:dyDescent="0.2">
      <c r="A3" s="31" t="s">
        <v>1</v>
      </c>
      <c r="B3" s="39" t="s">
        <v>311</v>
      </c>
      <c r="C3" s="31" t="s">
        <v>312</v>
      </c>
      <c r="D3" s="31" t="s">
        <v>313</v>
      </c>
      <c r="E3" s="31" t="s">
        <v>46</v>
      </c>
      <c r="F3" s="30" t="s">
        <v>578</v>
      </c>
      <c r="G3" s="32" t="s">
        <v>314</v>
      </c>
      <c r="H3" s="32" t="s">
        <v>315</v>
      </c>
      <c r="I3" s="32" t="s">
        <v>38</v>
      </c>
      <c r="J3" s="37" t="s">
        <v>2</v>
      </c>
      <c r="K3" s="33" t="s">
        <v>24</v>
      </c>
      <c r="L3" s="34" t="s">
        <v>0</v>
      </c>
      <c r="M3" s="31" t="s">
        <v>3</v>
      </c>
      <c r="N3" s="73">
        <v>43580</v>
      </c>
      <c r="O3" s="73">
        <v>43580</v>
      </c>
      <c r="P3" s="73">
        <v>43580</v>
      </c>
      <c r="Q3" s="73">
        <v>43581</v>
      </c>
      <c r="R3" s="73" t="s">
        <v>408</v>
      </c>
      <c r="S3" s="73" t="s">
        <v>408</v>
      </c>
      <c r="T3" s="73" t="s">
        <v>408</v>
      </c>
      <c r="U3" s="73" t="s">
        <v>408</v>
      </c>
      <c r="V3" s="73" t="s">
        <v>408</v>
      </c>
      <c r="W3" s="73" t="s">
        <v>408</v>
      </c>
      <c r="X3" s="73" t="s">
        <v>408</v>
      </c>
      <c r="Y3" s="73" t="s">
        <v>408</v>
      </c>
      <c r="Z3" s="73" t="s">
        <v>408</v>
      </c>
      <c r="AA3" s="73" t="s">
        <v>408</v>
      </c>
      <c r="AB3" s="73" t="s">
        <v>408</v>
      </c>
      <c r="AC3" s="73" t="s">
        <v>408</v>
      </c>
      <c r="AD3" s="73" t="s">
        <v>408</v>
      </c>
      <c r="AE3" s="73" t="s">
        <v>408</v>
      </c>
      <c r="AF3" s="73" t="s">
        <v>408</v>
      </c>
      <c r="AG3" s="73" t="s">
        <v>408</v>
      </c>
      <c r="AH3" s="73" t="s">
        <v>408</v>
      </c>
      <c r="AI3" s="73" t="s">
        <v>408</v>
      </c>
      <c r="AJ3" s="73" t="s">
        <v>408</v>
      </c>
      <c r="AK3" s="73" t="s">
        <v>408</v>
      </c>
    </row>
    <row r="4" spans="1:37" ht="39.950000000000003" customHeight="1" x14ac:dyDescent="0.25">
      <c r="A4" s="117">
        <v>1</v>
      </c>
      <c r="B4" s="120" t="s">
        <v>410</v>
      </c>
      <c r="C4" s="47">
        <v>1</v>
      </c>
      <c r="D4" s="48" t="s">
        <v>316</v>
      </c>
      <c r="E4" s="47" t="s">
        <v>47</v>
      </c>
      <c r="F4" s="47" t="s">
        <v>411</v>
      </c>
      <c r="G4" s="49" t="s">
        <v>48</v>
      </c>
      <c r="H4" s="47" t="s">
        <v>25</v>
      </c>
      <c r="I4" s="50" t="s">
        <v>27</v>
      </c>
      <c r="J4" s="88">
        <v>11.94</v>
      </c>
      <c r="K4" s="35"/>
      <c r="L4" s="24">
        <f>K4-(SUM(N4:AG4))</f>
        <v>0</v>
      </c>
      <c r="M4" s="25" t="str">
        <f>IF(L4&lt;0,"ATENÇÃO","OK")</f>
        <v>OK</v>
      </c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5"/>
      <c r="AI4" s="75"/>
      <c r="AJ4" s="75"/>
      <c r="AK4" s="75"/>
    </row>
    <row r="5" spans="1:37" ht="39.950000000000003" customHeight="1" x14ac:dyDescent="0.25">
      <c r="A5" s="118"/>
      <c r="B5" s="121"/>
      <c r="C5" s="47">
        <v>2</v>
      </c>
      <c r="D5" s="48" t="s">
        <v>318</v>
      </c>
      <c r="E5" s="47" t="s">
        <v>53</v>
      </c>
      <c r="F5" s="47" t="s">
        <v>412</v>
      </c>
      <c r="G5" s="49" t="s">
        <v>413</v>
      </c>
      <c r="H5" s="47" t="s">
        <v>28</v>
      </c>
      <c r="I5" s="50" t="s">
        <v>27</v>
      </c>
      <c r="J5" s="88">
        <v>1.96</v>
      </c>
      <c r="K5" s="35">
        <v>2</v>
      </c>
      <c r="L5" s="24">
        <f t="shared" ref="L5:L68" si="0">K5-(SUM(N5:AG5))</f>
        <v>2</v>
      </c>
      <c r="M5" s="25" t="str">
        <f t="shared" ref="M5:M68" si="1">IF(L5&lt;0,"ATENÇÃO","OK")</f>
        <v>OK</v>
      </c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5"/>
      <c r="AI5" s="75"/>
      <c r="AJ5" s="75"/>
      <c r="AK5" s="75"/>
    </row>
    <row r="6" spans="1:37" ht="39.950000000000003" customHeight="1" x14ac:dyDescent="0.25">
      <c r="A6" s="118"/>
      <c r="B6" s="121"/>
      <c r="C6" s="47">
        <v>3</v>
      </c>
      <c r="D6" s="48" t="s">
        <v>317</v>
      </c>
      <c r="E6" s="47" t="s">
        <v>49</v>
      </c>
      <c r="F6" s="47" t="s">
        <v>414</v>
      </c>
      <c r="G6" s="49" t="s">
        <v>50</v>
      </c>
      <c r="H6" s="47" t="s">
        <v>25</v>
      </c>
      <c r="I6" s="50" t="s">
        <v>27</v>
      </c>
      <c r="J6" s="88">
        <v>2.69</v>
      </c>
      <c r="K6" s="35">
        <v>1</v>
      </c>
      <c r="L6" s="24">
        <f t="shared" si="0"/>
        <v>0</v>
      </c>
      <c r="M6" s="25" t="str">
        <f t="shared" si="1"/>
        <v>OK</v>
      </c>
      <c r="N6" s="74">
        <v>1</v>
      </c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5"/>
      <c r="AI6" s="75"/>
      <c r="AJ6" s="75"/>
      <c r="AK6" s="75"/>
    </row>
    <row r="7" spans="1:37" ht="39.950000000000003" customHeight="1" x14ac:dyDescent="0.25">
      <c r="A7" s="118"/>
      <c r="B7" s="121"/>
      <c r="C7" s="47">
        <v>4</v>
      </c>
      <c r="D7" s="48" t="s">
        <v>317</v>
      </c>
      <c r="E7" s="47" t="s">
        <v>51</v>
      </c>
      <c r="F7" s="47" t="s">
        <v>415</v>
      </c>
      <c r="G7" s="49" t="s">
        <v>52</v>
      </c>
      <c r="H7" s="47" t="s">
        <v>25</v>
      </c>
      <c r="I7" s="50" t="s">
        <v>27</v>
      </c>
      <c r="J7" s="88">
        <v>2.77</v>
      </c>
      <c r="K7" s="35"/>
      <c r="L7" s="24">
        <f t="shared" si="0"/>
        <v>0</v>
      </c>
      <c r="M7" s="25" t="str">
        <f t="shared" si="1"/>
        <v>OK</v>
      </c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5"/>
      <c r="AI7" s="75"/>
      <c r="AJ7" s="75"/>
      <c r="AK7" s="75"/>
    </row>
    <row r="8" spans="1:37" ht="39.950000000000003" customHeight="1" x14ac:dyDescent="0.25">
      <c r="A8" s="118"/>
      <c r="B8" s="121"/>
      <c r="C8" s="47">
        <v>5</v>
      </c>
      <c r="D8" s="48" t="s">
        <v>317</v>
      </c>
      <c r="E8" s="47" t="s">
        <v>64</v>
      </c>
      <c r="F8" s="47" t="s">
        <v>416</v>
      </c>
      <c r="G8" s="49" t="s">
        <v>417</v>
      </c>
      <c r="H8" s="47" t="s">
        <v>25</v>
      </c>
      <c r="I8" s="50" t="s">
        <v>27</v>
      </c>
      <c r="J8" s="88">
        <v>0.77</v>
      </c>
      <c r="K8" s="35">
        <v>20</v>
      </c>
      <c r="L8" s="24">
        <f t="shared" si="0"/>
        <v>20</v>
      </c>
      <c r="M8" s="25" t="str">
        <f t="shared" si="1"/>
        <v>OK</v>
      </c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5"/>
      <c r="AI8" s="75"/>
      <c r="AJ8" s="75"/>
      <c r="AK8" s="75"/>
    </row>
    <row r="9" spans="1:37" ht="39.950000000000003" customHeight="1" x14ac:dyDescent="0.25">
      <c r="A9" s="118"/>
      <c r="B9" s="121"/>
      <c r="C9" s="47">
        <v>6</v>
      </c>
      <c r="D9" s="48" t="s">
        <v>318</v>
      </c>
      <c r="E9" s="47" t="s">
        <v>67</v>
      </c>
      <c r="F9" s="47" t="s">
        <v>418</v>
      </c>
      <c r="G9" s="49" t="s">
        <v>68</v>
      </c>
      <c r="H9" s="47" t="s">
        <v>25</v>
      </c>
      <c r="I9" s="50" t="s">
        <v>27</v>
      </c>
      <c r="J9" s="88">
        <v>7.23</v>
      </c>
      <c r="K9" s="35">
        <v>3</v>
      </c>
      <c r="L9" s="24">
        <f t="shared" si="0"/>
        <v>3</v>
      </c>
      <c r="M9" s="25" t="str">
        <f t="shared" si="1"/>
        <v>OK</v>
      </c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5"/>
      <c r="AI9" s="75"/>
      <c r="AJ9" s="75"/>
      <c r="AK9" s="75"/>
    </row>
    <row r="10" spans="1:37" ht="39.950000000000003" customHeight="1" x14ac:dyDescent="0.25">
      <c r="A10" s="118"/>
      <c r="B10" s="121"/>
      <c r="C10" s="47">
        <v>7</v>
      </c>
      <c r="D10" s="48" t="s">
        <v>318</v>
      </c>
      <c r="E10" s="47" t="s">
        <v>69</v>
      </c>
      <c r="F10" s="47" t="s">
        <v>418</v>
      </c>
      <c r="G10" s="49" t="s">
        <v>70</v>
      </c>
      <c r="H10" s="47" t="s">
        <v>25</v>
      </c>
      <c r="I10" s="50" t="s">
        <v>27</v>
      </c>
      <c r="J10" s="88">
        <v>18.79</v>
      </c>
      <c r="K10" s="35">
        <v>3</v>
      </c>
      <c r="L10" s="24">
        <f t="shared" si="0"/>
        <v>3</v>
      </c>
      <c r="M10" s="25" t="str">
        <f t="shared" si="1"/>
        <v>OK</v>
      </c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5"/>
      <c r="AI10" s="75"/>
      <c r="AJ10" s="75"/>
      <c r="AK10" s="75"/>
    </row>
    <row r="11" spans="1:37" ht="39.950000000000003" customHeight="1" x14ac:dyDescent="0.25">
      <c r="A11" s="119"/>
      <c r="B11" s="122"/>
      <c r="C11" s="47">
        <v>8</v>
      </c>
      <c r="D11" s="48" t="s">
        <v>318</v>
      </c>
      <c r="E11" s="47" t="s">
        <v>71</v>
      </c>
      <c r="F11" s="47" t="s">
        <v>418</v>
      </c>
      <c r="G11" s="49" t="s">
        <v>72</v>
      </c>
      <c r="H11" s="47" t="s">
        <v>25</v>
      </c>
      <c r="I11" s="50" t="s">
        <v>27</v>
      </c>
      <c r="J11" s="88">
        <v>30</v>
      </c>
      <c r="K11" s="35">
        <v>10</v>
      </c>
      <c r="L11" s="24">
        <f t="shared" si="0"/>
        <v>5</v>
      </c>
      <c r="M11" s="25" t="str">
        <f t="shared" si="1"/>
        <v>OK</v>
      </c>
      <c r="N11" s="74">
        <v>5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5"/>
      <c r="AI11" s="75"/>
      <c r="AJ11" s="75"/>
      <c r="AK11" s="75"/>
    </row>
    <row r="12" spans="1:37" ht="39.950000000000003" customHeight="1" x14ac:dyDescent="0.25">
      <c r="A12" s="109">
        <v>2</v>
      </c>
      <c r="B12" s="112" t="s">
        <v>410</v>
      </c>
      <c r="C12" s="51">
        <v>9</v>
      </c>
      <c r="D12" s="52" t="s">
        <v>320</v>
      </c>
      <c r="E12" s="51" t="s">
        <v>60</v>
      </c>
      <c r="F12" s="51" t="s">
        <v>419</v>
      </c>
      <c r="G12" s="53" t="s">
        <v>321</v>
      </c>
      <c r="H12" s="51" t="s">
        <v>34</v>
      </c>
      <c r="I12" s="54" t="s">
        <v>61</v>
      </c>
      <c r="J12" s="89">
        <v>6.67</v>
      </c>
      <c r="K12" s="35"/>
      <c r="L12" s="24">
        <f t="shared" si="0"/>
        <v>0</v>
      </c>
      <c r="M12" s="25" t="str">
        <f t="shared" si="1"/>
        <v>OK</v>
      </c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5"/>
      <c r="AI12" s="75"/>
      <c r="AJ12" s="75"/>
      <c r="AK12" s="75"/>
    </row>
    <row r="13" spans="1:37" ht="39.950000000000003" customHeight="1" x14ac:dyDescent="0.25">
      <c r="A13" s="110"/>
      <c r="B13" s="113"/>
      <c r="C13" s="51">
        <v>10</v>
      </c>
      <c r="D13" s="52" t="s">
        <v>316</v>
      </c>
      <c r="E13" s="51" t="s">
        <v>74</v>
      </c>
      <c r="F13" s="51" t="s">
        <v>420</v>
      </c>
      <c r="G13" s="53" t="s">
        <v>421</v>
      </c>
      <c r="H13" s="51" t="s">
        <v>37</v>
      </c>
      <c r="I13" s="54" t="s">
        <v>27</v>
      </c>
      <c r="J13" s="89">
        <v>2.27</v>
      </c>
      <c r="K13" s="35">
        <v>35</v>
      </c>
      <c r="L13" s="24">
        <f t="shared" si="0"/>
        <v>0</v>
      </c>
      <c r="M13" s="25" t="str">
        <f t="shared" si="1"/>
        <v>OK</v>
      </c>
      <c r="N13" s="74">
        <v>35</v>
      </c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5"/>
      <c r="AI13" s="75"/>
      <c r="AJ13" s="75"/>
      <c r="AK13" s="75"/>
    </row>
    <row r="14" spans="1:37" ht="39.950000000000003" customHeight="1" x14ac:dyDescent="0.25">
      <c r="A14" s="110"/>
      <c r="B14" s="113"/>
      <c r="C14" s="51">
        <v>11</v>
      </c>
      <c r="D14" s="52" t="s">
        <v>316</v>
      </c>
      <c r="E14" s="51" t="s">
        <v>73</v>
      </c>
      <c r="F14" s="51" t="s">
        <v>422</v>
      </c>
      <c r="G14" s="53" t="s">
        <v>423</v>
      </c>
      <c r="H14" s="51" t="s">
        <v>37</v>
      </c>
      <c r="I14" s="54" t="s">
        <v>27</v>
      </c>
      <c r="J14" s="89">
        <v>4.79</v>
      </c>
      <c r="K14" s="35">
        <v>35</v>
      </c>
      <c r="L14" s="24">
        <f t="shared" si="0"/>
        <v>0</v>
      </c>
      <c r="M14" s="25" t="str">
        <f t="shared" si="1"/>
        <v>OK</v>
      </c>
      <c r="N14" s="74">
        <v>35</v>
      </c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5"/>
      <c r="AI14" s="75"/>
      <c r="AJ14" s="75"/>
      <c r="AK14" s="75"/>
    </row>
    <row r="15" spans="1:37" ht="39.950000000000003" customHeight="1" x14ac:dyDescent="0.25">
      <c r="A15" s="110"/>
      <c r="B15" s="113"/>
      <c r="C15" s="51">
        <v>12</v>
      </c>
      <c r="D15" s="52" t="s">
        <v>316</v>
      </c>
      <c r="E15" s="51" t="s">
        <v>76</v>
      </c>
      <c r="F15" s="51" t="s">
        <v>424</v>
      </c>
      <c r="G15" s="53" t="s">
        <v>77</v>
      </c>
      <c r="H15" s="51" t="s">
        <v>25</v>
      </c>
      <c r="I15" s="54" t="s">
        <v>27</v>
      </c>
      <c r="J15" s="89">
        <v>24.44</v>
      </c>
      <c r="K15" s="35"/>
      <c r="L15" s="24">
        <f t="shared" si="0"/>
        <v>0</v>
      </c>
      <c r="M15" s="25" t="str">
        <f t="shared" si="1"/>
        <v>OK</v>
      </c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5"/>
      <c r="AI15" s="75"/>
      <c r="AJ15" s="75"/>
      <c r="AK15" s="75"/>
    </row>
    <row r="16" spans="1:37" ht="39.950000000000003" customHeight="1" x14ac:dyDescent="0.25">
      <c r="A16" s="110"/>
      <c r="B16" s="113"/>
      <c r="C16" s="51">
        <v>13</v>
      </c>
      <c r="D16" s="52" t="s">
        <v>322</v>
      </c>
      <c r="E16" s="51" t="s">
        <v>75</v>
      </c>
      <c r="F16" s="51" t="s">
        <v>425</v>
      </c>
      <c r="G16" s="53" t="s">
        <v>426</v>
      </c>
      <c r="H16" s="51" t="s">
        <v>25</v>
      </c>
      <c r="I16" s="54" t="s">
        <v>27</v>
      </c>
      <c r="J16" s="89">
        <v>23.55</v>
      </c>
      <c r="K16" s="35">
        <v>5</v>
      </c>
      <c r="L16" s="24">
        <f t="shared" si="0"/>
        <v>5</v>
      </c>
      <c r="M16" s="25" t="str">
        <f t="shared" si="1"/>
        <v>OK</v>
      </c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5"/>
      <c r="AI16" s="75"/>
      <c r="AJ16" s="75"/>
      <c r="AK16" s="75"/>
    </row>
    <row r="17" spans="1:37" ht="39.950000000000003" customHeight="1" x14ac:dyDescent="0.25">
      <c r="A17" s="110"/>
      <c r="B17" s="113"/>
      <c r="C17" s="51">
        <v>14</v>
      </c>
      <c r="D17" s="52" t="s">
        <v>322</v>
      </c>
      <c r="E17" s="51" t="s">
        <v>75</v>
      </c>
      <c r="F17" s="51" t="s">
        <v>427</v>
      </c>
      <c r="G17" s="53" t="s">
        <v>428</v>
      </c>
      <c r="H17" s="51" t="s">
        <v>25</v>
      </c>
      <c r="I17" s="54" t="s">
        <v>27</v>
      </c>
      <c r="J17" s="89">
        <v>25.7</v>
      </c>
      <c r="K17" s="35"/>
      <c r="L17" s="24">
        <f t="shared" si="0"/>
        <v>0</v>
      </c>
      <c r="M17" s="25" t="str">
        <f t="shared" si="1"/>
        <v>OK</v>
      </c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5"/>
      <c r="AI17" s="75"/>
      <c r="AJ17" s="75"/>
      <c r="AK17" s="75"/>
    </row>
    <row r="18" spans="1:37" ht="39.950000000000003" customHeight="1" x14ac:dyDescent="0.25">
      <c r="A18" s="110"/>
      <c r="B18" s="113"/>
      <c r="C18" s="51">
        <v>15</v>
      </c>
      <c r="D18" s="52" t="s">
        <v>318</v>
      </c>
      <c r="E18" s="51" t="s">
        <v>59</v>
      </c>
      <c r="F18" s="51" t="s">
        <v>416</v>
      </c>
      <c r="G18" s="55" t="s">
        <v>387</v>
      </c>
      <c r="H18" s="51" t="s">
        <v>25</v>
      </c>
      <c r="I18" s="54" t="s">
        <v>27</v>
      </c>
      <c r="J18" s="89">
        <v>1.1599999999999999</v>
      </c>
      <c r="K18" s="35">
        <v>20</v>
      </c>
      <c r="L18" s="24">
        <f t="shared" si="0"/>
        <v>20</v>
      </c>
      <c r="M18" s="25" t="str">
        <f t="shared" si="1"/>
        <v>OK</v>
      </c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5"/>
      <c r="AI18" s="75"/>
      <c r="AJ18" s="75"/>
      <c r="AK18" s="75"/>
    </row>
    <row r="19" spans="1:37" ht="39.950000000000003" customHeight="1" x14ac:dyDescent="0.25">
      <c r="A19" s="110"/>
      <c r="B19" s="113"/>
      <c r="C19" s="51">
        <v>16</v>
      </c>
      <c r="D19" s="52" t="s">
        <v>317</v>
      </c>
      <c r="E19" s="51" t="s">
        <v>78</v>
      </c>
      <c r="F19" s="51" t="s">
        <v>411</v>
      </c>
      <c r="G19" s="53" t="s">
        <v>429</v>
      </c>
      <c r="H19" s="51" t="s">
        <v>25</v>
      </c>
      <c r="I19" s="54" t="s">
        <v>27</v>
      </c>
      <c r="J19" s="89">
        <v>9.77</v>
      </c>
      <c r="K19" s="35"/>
      <c r="L19" s="24">
        <f t="shared" si="0"/>
        <v>0</v>
      </c>
      <c r="M19" s="25" t="str">
        <f t="shared" si="1"/>
        <v>OK</v>
      </c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5"/>
      <c r="AI19" s="75"/>
      <c r="AJ19" s="75"/>
      <c r="AK19" s="75"/>
    </row>
    <row r="20" spans="1:37" ht="39.950000000000003" customHeight="1" x14ac:dyDescent="0.25">
      <c r="A20" s="110"/>
      <c r="B20" s="113"/>
      <c r="C20" s="51">
        <v>17</v>
      </c>
      <c r="D20" s="52" t="s">
        <v>317</v>
      </c>
      <c r="E20" s="51" t="s">
        <v>79</v>
      </c>
      <c r="F20" s="51" t="s">
        <v>411</v>
      </c>
      <c r="G20" s="53" t="s">
        <v>80</v>
      </c>
      <c r="H20" s="51" t="s">
        <v>25</v>
      </c>
      <c r="I20" s="54" t="s">
        <v>27</v>
      </c>
      <c r="J20" s="89">
        <v>2.1800000000000002</v>
      </c>
      <c r="K20" s="35">
        <v>5</v>
      </c>
      <c r="L20" s="24">
        <f t="shared" si="0"/>
        <v>5</v>
      </c>
      <c r="M20" s="25" t="str">
        <f t="shared" si="1"/>
        <v>OK</v>
      </c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5"/>
      <c r="AI20" s="75"/>
      <c r="AJ20" s="75"/>
      <c r="AK20" s="75"/>
    </row>
    <row r="21" spans="1:37" ht="39.950000000000003" customHeight="1" x14ac:dyDescent="0.25">
      <c r="A21" s="110"/>
      <c r="B21" s="113"/>
      <c r="C21" s="51">
        <v>18</v>
      </c>
      <c r="D21" s="52" t="s">
        <v>316</v>
      </c>
      <c r="E21" s="51" t="s">
        <v>85</v>
      </c>
      <c r="F21" s="51" t="s">
        <v>430</v>
      </c>
      <c r="G21" s="63" t="s">
        <v>35</v>
      </c>
      <c r="H21" s="51" t="s">
        <v>25</v>
      </c>
      <c r="I21" s="54" t="s">
        <v>27</v>
      </c>
      <c r="J21" s="89">
        <v>7.55</v>
      </c>
      <c r="K21" s="35">
        <v>5</v>
      </c>
      <c r="L21" s="24">
        <f t="shared" si="0"/>
        <v>5</v>
      </c>
      <c r="M21" s="25" t="str">
        <f t="shared" si="1"/>
        <v>OK</v>
      </c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5"/>
      <c r="AI21" s="75"/>
      <c r="AJ21" s="75"/>
      <c r="AK21" s="75"/>
    </row>
    <row r="22" spans="1:37" ht="39.950000000000003" customHeight="1" x14ac:dyDescent="0.25">
      <c r="A22" s="110"/>
      <c r="B22" s="113"/>
      <c r="C22" s="51">
        <v>19</v>
      </c>
      <c r="D22" s="52" t="s">
        <v>316</v>
      </c>
      <c r="E22" s="51" t="s">
        <v>84</v>
      </c>
      <c r="F22" s="51" t="s">
        <v>431</v>
      </c>
      <c r="G22" s="63" t="s">
        <v>432</v>
      </c>
      <c r="H22" s="51" t="s">
        <v>25</v>
      </c>
      <c r="I22" s="54" t="s">
        <v>27</v>
      </c>
      <c r="J22" s="89">
        <v>8.59</v>
      </c>
      <c r="K22" s="35"/>
      <c r="L22" s="24">
        <f t="shared" si="0"/>
        <v>0</v>
      </c>
      <c r="M22" s="25" t="str">
        <f t="shared" si="1"/>
        <v>OK</v>
      </c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5"/>
      <c r="AI22" s="75"/>
      <c r="AJ22" s="75"/>
      <c r="AK22" s="75"/>
    </row>
    <row r="23" spans="1:37" ht="39.950000000000003" customHeight="1" x14ac:dyDescent="0.25">
      <c r="A23" s="111"/>
      <c r="B23" s="114"/>
      <c r="C23" s="51">
        <v>20</v>
      </c>
      <c r="D23" s="52" t="s">
        <v>316</v>
      </c>
      <c r="E23" s="51" t="s">
        <v>83</v>
      </c>
      <c r="F23" s="51" t="s">
        <v>431</v>
      </c>
      <c r="G23" s="63" t="s">
        <v>433</v>
      </c>
      <c r="H23" s="51" t="s">
        <v>25</v>
      </c>
      <c r="I23" s="54" t="s">
        <v>27</v>
      </c>
      <c r="J23" s="89">
        <v>6.69</v>
      </c>
      <c r="K23" s="35"/>
      <c r="L23" s="24">
        <f t="shared" si="0"/>
        <v>0</v>
      </c>
      <c r="M23" s="25" t="str">
        <f t="shared" si="1"/>
        <v>OK</v>
      </c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5"/>
      <c r="AI23" s="75"/>
      <c r="AJ23" s="75"/>
      <c r="AK23" s="75"/>
    </row>
    <row r="24" spans="1:37" ht="39.950000000000003" customHeight="1" x14ac:dyDescent="0.25">
      <c r="A24" s="126">
        <v>3</v>
      </c>
      <c r="B24" s="120" t="s">
        <v>434</v>
      </c>
      <c r="C24" s="47">
        <v>21</v>
      </c>
      <c r="D24" s="48" t="s">
        <v>318</v>
      </c>
      <c r="E24" s="47" t="s">
        <v>232</v>
      </c>
      <c r="F24" s="47" t="s">
        <v>435</v>
      </c>
      <c r="G24" s="57" t="s">
        <v>436</v>
      </c>
      <c r="H24" s="47" t="s">
        <v>25</v>
      </c>
      <c r="I24" s="50" t="s">
        <v>27</v>
      </c>
      <c r="J24" s="88">
        <v>2.52</v>
      </c>
      <c r="K24" s="35">
        <v>10</v>
      </c>
      <c r="L24" s="24">
        <f t="shared" si="0"/>
        <v>0</v>
      </c>
      <c r="M24" s="25" t="str">
        <f t="shared" si="1"/>
        <v>OK</v>
      </c>
      <c r="N24" s="74"/>
      <c r="O24" s="74"/>
      <c r="P24" s="74">
        <v>10</v>
      </c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5"/>
      <c r="AI24" s="75"/>
      <c r="AJ24" s="75"/>
      <c r="AK24" s="75"/>
    </row>
    <row r="25" spans="1:37" ht="39.950000000000003" customHeight="1" x14ac:dyDescent="0.25">
      <c r="A25" s="127"/>
      <c r="B25" s="121"/>
      <c r="C25" s="47">
        <v>22</v>
      </c>
      <c r="D25" s="48" t="s">
        <v>318</v>
      </c>
      <c r="E25" s="47" t="s">
        <v>231</v>
      </c>
      <c r="F25" s="47" t="s">
        <v>435</v>
      </c>
      <c r="G25" s="57" t="s">
        <v>437</v>
      </c>
      <c r="H25" s="47" t="s">
        <v>25</v>
      </c>
      <c r="I25" s="50" t="s">
        <v>27</v>
      </c>
      <c r="J25" s="88">
        <v>2.52</v>
      </c>
      <c r="K25" s="35">
        <v>10</v>
      </c>
      <c r="L25" s="24">
        <f t="shared" si="0"/>
        <v>0</v>
      </c>
      <c r="M25" s="25" t="str">
        <f t="shared" si="1"/>
        <v>OK</v>
      </c>
      <c r="N25" s="74"/>
      <c r="O25" s="74"/>
      <c r="P25" s="74">
        <v>10</v>
      </c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5"/>
      <c r="AI25" s="75"/>
      <c r="AJ25" s="75"/>
      <c r="AK25" s="75"/>
    </row>
    <row r="26" spans="1:37" ht="39.950000000000003" customHeight="1" x14ac:dyDescent="0.25">
      <c r="A26" s="127"/>
      <c r="B26" s="121"/>
      <c r="C26" s="47">
        <v>23</v>
      </c>
      <c r="D26" s="48" t="s">
        <v>318</v>
      </c>
      <c r="E26" s="47" t="s">
        <v>233</v>
      </c>
      <c r="F26" s="47" t="s">
        <v>435</v>
      </c>
      <c r="G26" s="57" t="s">
        <v>438</v>
      </c>
      <c r="H26" s="47" t="s">
        <v>25</v>
      </c>
      <c r="I26" s="50" t="s">
        <v>27</v>
      </c>
      <c r="J26" s="88">
        <v>2.52</v>
      </c>
      <c r="K26" s="35">
        <v>10</v>
      </c>
      <c r="L26" s="24">
        <f t="shared" si="0"/>
        <v>0</v>
      </c>
      <c r="M26" s="25" t="str">
        <f t="shared" si="1"/>
        <v>OK</v>
      </c>
      <c r="N26" s="74"/>
      <c r="O26" s="74"/>
      <c r="P26" s="74">
        <v>10</v>
      </c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5"/>
      <c r="AI26" s="75"/>
      <c r="AJ26" s="75"/>
      <c r="AK26" s="75"/>
    </row>
    <row r="27" spans="1:37" ht="39.950000000000003" customHeight="1" x14ac:dyDescent="0.25">
      <c r="A27" s="127"/>
      <c r="B27" s="121"/>
      <c r="C27" s="47">
        <v>24</v>
      </c>
      <c r="D27" s="48" t="s">
        <v>318</v>
      </c>
      <c r="E27" s="47" t="s">
        <v>234</v>
      </c>
      <c r="F27" s="47" t="s">
        <v>435</v>
      </c>
      <c r="G27" s="57" t="s">
        <v>439</v>
      </c>
      <c r="H27" s="47" t="s">
        <v>25</v>
      </c>
      <c r="I27" s="50" t="s">
        <v>27</v>
      </c>
      <c r="J27" s="88">
        <v>2.52</v>
      </c>
      <c r="K27" s="35">
        <v>10</v>
      </c>
      <c r="L27" s="24">
        <f t="shared" si="0"/>
        <v>0</v>
      </c>
      <c r="M27" s="25" t="str">
        <f t="shared" si="1"/>
        <v>OK</v>
      </c>
      <c r="N27" s="74"/>
      <c r="O27" s="74"/>
      <c r="P27" s="74">
        <v>10</v>
      </c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5"/>
      <c r="AI27" s="75"/>
      <c r="AJ27" s="75"/>
      <c r="AK27" s="75"/>
    </row>
    <row r="28" spans="1:37" ht="39.950000000000003" customHeight="1" x14ac:dyDescent="0.25">
      <c r="A28" s="127"/>
      <c r="B28" s="121"/>
      <c r="C28" s="47">
        <v>25</v>
      </c>
      <c r="D28" s="48" t="s">
        <v>318</v>
      </c>
      <c r="E28" s="47" t="s">
        <v>235</v>
      </c>
      <c r="F28" s="47" t="s">
        <v>435</v>
      </c>
      <c r="G28" s="57" t="s">
        <v>440</v>
      </c>
      <c r="H28" s="47" t="s">
        <v>25</v>
      </c>
      <c r="I28" s="50" t="s">
        <v>27</v>
      </c>
      <c r="J28" s="88">
        <v>2.52</v>
      </c>
      <c r="K28" s="35">
        <v>10</v>
      </c>
      <c r="L28" s="24">
        <f t="shared" si="0"/>
        <v>0</v>
      </c>
      <c r="M28" s="25" t="str">
        <f t="shared" si="1"/>
        <v>OK</v>
      </c>
      <c r="N28" s="74"/>
      <c r="O28" s="74"/>
      <c r="P28" s="74">
        <v>10</v>
      </c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5"/>
      <c r="AI28" s="75"/>
      <c r="AJ28" s="75"/>
      <c r="AK28" s="75"/>
    </row>
    <row r="29" spans="1:37" ht="39.950000000000003" customHeight="1" x14ac:dyDescent="0.25">
      <c r="A29" s="127"/>
      <c r="B29" s="121"/>
      <c r="C29" s="47">
        <v>26</v>
      </c>
      <c r="D29" s="48" t="s">
        <v>318</v>
      </c>
      <c r="E29" s="47" t="s">
        <v>236</v>
      </c>
      <c r="F29" s="47" t="s">
        <v>435</v>
      </c>
      <c r="G29" s="57" t="s">
        <v>441</v>
      </c>
      <c r="H29" s="47" t="s">
        <v>25</v>
      </c>
      <c r="I29" s="50" t="s">
        <v>27</v>
      </c>
      <c r="J29" s="88">
        <v>2.52</v>
      </c>
      <c r="K29" s="35">
        <v>10</v>
      </c>
      <c r="L29" s="24">
        <f t="shared" si="0"/>
        <v>0</v>
      </c>
      <c r="M29" s="25" t="str">
        <f t="shared" si="1"/>
        <v>OK</v>
      </c>
      <c r="N29" s="74"/>
      <c r="O29" s="74"/>
      <c r="P29" s="74">
        <v>10</v>
      </c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5"/>
      <c r="AI29" s="75"/>
      <c r="AJ29" s="75"/>
      <c r="AK29" s="75"/>
    </row>
    <row r="30" spans="1:37" ht="39.950000000000003" customHeight="1" x14ac:dyDescent="0.25">
      <c r="A30" s="128"/>
      <c r="B30" s="122"/>
      <c r="C30" s="47">
        <v>27</v>
      </c>
      <c r="D30" s="48" t="s">
        <v>318</v>
      </c>
      <c r="E30" s="47" t="s">
        <v>237</v>
      </c>
      <c r="F30" s="47" t="s">
        <v>442</v>
      </c>
      <c r="G30" s="67" t="s">
        <v>238</v>
      </c>
      <c r="H30" s="47" t="s">
        <v>25</v>
      </c>
      <c r="I30" s="65" t="s">
        <v>27</v>
      </c>
      <c r="J30" s="88">
        <v>1.54</v>
      </c>
      <c r="K30" s="35"/>
      <c r="L30" s="24">
        <f t="shared" si="0"/>
        <v>0</v>
      </c>
      <c r="M30" s="25" t="str">
        <f t="shared" si="1"/>
        <v>OK</v>
      </c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5"/>
      <c r="AI30" s="75"/>
      <c r="AJ30" s="75"/>
      <c r="AK30" s="75"/>
    </row>
    <row r="31" spans="1:37" ht="39.950000000000003" customHeight="1" x14ac:dyDescent="0.25">
      <c r="A31" s="109">
        <v>4</v>
      </c>
      <c r="B31" s="112" t="s">
        <v>410</v>
      </c>
      <c r="C31" s="51">
        <v>28</v>
      </c>
      <c r="D31" s="52" t="s">
        <v>318</v>
      </c>
      <c r="E31" s="51" t="s">
        <v>86</v>
      </c>
      <c r="F31" s="51" t="s">
        <v>443</v>
      </c>
      <c r="G31" s="53" t="s">
        <v>388</v>
      </c>
      <c r="H31" s="51" t="s">
        <v>25</v>
      </c>
      <c r="I31" s="54" t="s">
        <v>27</v>
      </c>
      <c r="J31" s="89">
        <v>0.49</v>
      </c>
      <c r="K31" s="35">
        <v>300</v>
      </c>
      <c r="L31" s="24">
        <f t="shared" si="0"/>
        <v>0</v>
      </c>
      <c r="M31" s="25" t="str">
        <f t="shared" si="1"/>
        <v>OK</v>
      </c>
      <c r="N31" s="74">
        <v>300</v>
      </c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5"/>
      <c r="AI31" s="75"/>
      <c r="AJ31" s="75"/>
      <c r="AK31" s="75"/>
    </row>
    <row r="32" spans="1:37" ht="39.950000000000003" customHeight="1" x14ac:dyDescent="0.25">
      <c r="A32" s="110"/>
      <c r="B32" s="113"/>
      <c r="C32" s="51">
        <v>29</v>
      </c>
      <c r="D32" s="52" t="s">
        <v>318</v>
      </c>
      <c r="E32" s="51" t="s">
        <v>87</v>
      </c>
      <c r="F32" s="51" t="s">
        <v>443</v>
      </c>
      <c r="G32" s="53" t="s">
        <v>389</v>
      </c>
      <c r="H32" s="51" t="s">
        <v>25</v>
      </c>
      <c r="I32" s="54" t="s">
        <v>27</v>
      </c>
      <c r="J32" s="89">
        <v>0.49</v>
      </c>
      <c r="K32" s="35">
        <v>100</v>
      </c>
      <c r="L32" s="24">
        <f t="shared" si="0"/>
        <v>0</v>
      </c>
      <c r="M32" s="25" t="str">
        <f t="shared" si="1"/>
        <v>OK</v>
      </c>
      <c r="N32" s="74">
        <v>100</v>
      </c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75"/>
      <c r="AJ32" s="75"/>
      <c r="AK32" s="75"/>
    </row>
    <row r="33" spans="1:37" ht="39.950000000000003" customHeight="1" x14ac:dyDescent="0.25">
      <c r="A33" s="111"/>
      <c r="B33" s="114"/>
      <c r="C33" s="51">
        <v>30</v>
      </c>
      <c r="D33" s="52" t="s">
        <v>318</v>
      </c>
      <c r="E33" s="51" t="s">
        <v>88</v>
      </c>
      <c r="F33" s="51" t="s">
        <v>443</v>
      </c>
      <c r="G33" s="53" t="s">
        <v>390</v>
      </c>
      <c r="H33" s="51" t="s">
        <v>25</v>
      </c>
      <c r="I33" s="54" t="s">
        <v>27</v>
      </c>
      <c r="J33" s="89">
        <v>0.47</v>
      </c>
      <c r="K33" s="35">
        <v>50</v>
      </c>
      <c r="L33" s="24">
        <f t="shared" si="0"/>
        <v>0</v>
      </c>
      <c r="M33" s="25" t="str">
        <f t="shared" si="1"/>
        <v>OK</v>
      </c>
      <c r="N33" s="74">
        <v>50</v>
      </c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75"/>
      <c r="AJ33" s="75"/>
      <c r="AK33" s="75"/>
    </row>
    <row r="34" spans="1:37" ht="39.950000000000003" customHeight="1" x14ac:dyDescent="0.25">
      <c r="A34" s="126">
        <v>5</v>
      </c>
      <c r="B34" s="120" t="s">
        <v>410</v>
      </c>
      <c r="C34" s="47">
        <v>31</v>
      </c>
      <c r="D34" s="48" t="s">
        <v>318</v>
      </c>
      <c r="E34" s="58" t="s">
        <v>98</v>
      </c>
      <c r="F34" s="58" t="s">
        <v>444</v>
      </c>
      <c r="G34" s="76" t="s">
        <v>324</v>
      </c>
      <c r="H34" s="58" t="s">
        <v>25</v>
      </c>
      <c r="I34" s="50" t="s">
        <v>27</v>
      </c>
      <c r="J34" s="88">
        <v>13</v>
      </c>
      <c r="K34" s="35"/>
      <c r="L34" s="24">
        <f t="shared" si="0"/>
        <v>0</v>
      </c>
      <c r="M34" s="25" t="str">
        <f t="shared" si="1"/>
        <v>OK</v>
      </c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5"/>
      <c r="AI34" s="75"/>
      <c r="AJ34" s="75"/>
      <c r="AK34" s="75"/>
    </row>
    <row r="35" spans="1:37" ht="39.950000000000003" customHeight="1" x14ac:dyDescent="0.25">
      <c r="A35" s="127"/>
      <c r="B35" s="121"/>
      <c r="C35" s="47">
        <v>32</v>
      </c>
      <c r="D35" s="48" t="s">
        <v>318</v>
      </c>
      <c r="E35" s="58" t="s">
        <v>104</v>
      </c>
      <c r="F35" s="58" t="s">
        <v>445</v>
      </c>
      <c r="G35" s="57" t="s">
        <v>396</v>
      </c>
      <c r="H35" s="58" t="s">
        <v>29</v>
      </c>
      <c r="I35" s="50" t="s">
        <v>27</v>
      </c>
      <c r="J35" s="90">
        <v>3.85</v>
      </c>
      <c r="K35" s="35"/>
      <c r="L35" s="24">
        <f t="shared" si="0"/>
        <v>0</v>
      </c>
      <c r="M35" s="25" t="str">
        <f t="shared" si="1"/>
        <v>OK</v>
      </c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5"/>
      <c r="AI35" s="75"/>
      <c r="AJ35" s="75"/>
      <c r="AK35" s="75"/>
    </row>
    <row r="36" spans="1:37" ht="39.950000000000003" customHeight="1" x14ac:dyDescent="0.25">
      <c r="A36" s="127"/>
      <c r="B36" s="121"/>
      <c r="C36" s="47">
        <v>33</v>
      </c>
      <c r="D36" s="48" t="s">
        <v>318</v>
      </c>
      <c r="E36" s="58" t="s">
        <v>99</v>
      </c>
      <c r="F36" s="58" t="s">
        <v>446</v>
      </c>
      <c r="G36" s="57" t="s">
        <v>391</v>
      </c>
      <c r="H36" s="58" t="s">
        <v>25</v>
      </c>
      <c r="I36" s="50" t="s">
        <v>27</v>
      </c>
      <c r="J36" s="90">
        <v>1.45</v>
      </c>
      <c r="K36" s="35"/>
      <c r="L36" s="24">
        <f t="shared" si="0"/>
        <v>0</v>
      </c>
      <c r="M36" s="25" t="str">
        <f t="shared" si="1"/>
        <v>OK</v>
      </c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5"/>
      <c r="AI36" s="75"/>
      <c r="AJ36" s="75"/>
      <c r="AK36" s="75"/>
    </row>
    <row r="37" spans="1:37" ht="39.950000000000003" customHeight="1" x14ac:dyDescent="0.25">
      <c r="A37" s="127"/>
      <c r="B37" s="121"/>
      <c r="C37" s="47">
        <v>34</v>
      </c>
      <c r="D37" s="48" t="s">
        <v>318</v>
      </c>
      <c r="E37" s="58" t="s">
        <v>100</v>
      </c>
      <c r="F37" s="58" t="s">
        <v>446</v>
      </c>
      <c r="G37" s="57" t="s">
        <v>392</v>
      </c>
      <c r="H37" s="58" t="s">
        <v>25</v>
      </c>
      <c r="I37" s="50" t="s">
        <v>27</v>
      </c>
      <c r="J37" s="90">
        <v>1.45</v>
      </c>
      <c r="K37" s="35"/>
      <c r="L37" s="24">
        <f t="shared" si="0"/>
        <v>0</v>
      </c>
      <c r="M37" s="25" t="str">
        <f t="shared" si="1"/>
        <v>OK</v>
      </c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5"/>
      <c r="AI37" s="75"/>
      <c r="AJ37" s="75"/>
      <c r="AK37" s="75"/>
    </row>
    <row r="38" spans="1:37" ht="39.950000000000003" customHeight="1" x14ac:dyDescent="0.25">
      <c r="A38" s="127"/>
      <c r="B38" s="121"/>
      <c r="C38" s="47">
        <v>35</v>
      </c>
      <c r="D38" s="48" t="s">
        <v>318</v>
      </c>
      <c r="E38" s="58" t="s">
        <v>101</v>
      </c>
      <c r="F38" s="58" t="s">
        <v>446</v>
      </c>
      <c r="G38" s="57" t="s">
        <v>393</v>
      </c>
      <c r="H38" s="58" t="s">
        <v>25</v>
      </c>
      <c r="I38" s="50" t="s">
        <v>27</v>
      </c>
      <c r="J38" s="90">
        <v>1.45</v>
      </c>
      <c r="K38" s="35"/>
      <c r="L38" s="24">
        <f t="shared" si="0"/>
        <v>0</v>
      </c>
      <c r="M38" s="25" t="str">
        <f t="shared" si="1"/>
        <v>OK</v>
      </c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5"/>
      <c r="AI38" s="75"/>
      <c r="AJ38" s="75"/>
      <c r="AK38" s="75"/>
    </row>
    <row r="39" spans="1:37" ht="39.950000000000003" customHeight="1" x14ac:dyDescent="0.25">
      <c r="A39" s="127"/>
      <c r="B39" s="121"/>
      <c r="C39" s="47">
        <v>36</v>
      </c>
      <c r="D39" s="48" t="s">
        <v>318</v>
      </c>
      <c r="E39" s="58" t="s">
        <v>102</v>
      </c>
      <c r="F39" s="58" t="s">
        <v>446</v>
      </c>
      <c r="G39" s="57" t="s">
        <v>394</v>
      </c>
      <c r="H39" s="58" t="s">
        <v>25</v>
      </c>
      <c r="I39" s="50" t="s">
        <v>27</v>
      </c>
      <c r="J39" s="90">
        <v>1.45</v>
      </c>
      <c r="K39" s="35"/>
      <c r="L39" s="24">
        <f t="shared" si="0"/>
        <v>0</v>
      </c>
      <c r="M39" s="25" t="str">
        <f t="shared" si="1"/>
        <v>OK</v>
      </c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5"/>
      <c r="AI39" s="75"/>
      <c r="AJ39" s="75"/>
      <c r="AK39" s="75"/>
    </row>
    <row r="40" spans="1:37" ht="39.950000000000003" customHeight="1" x14ac:dyDescent="0.25">
      <c r="A40" s="127"/>
      <c r="B40" s="121"/>
      <c r="C40" s="47">
        <v>37</v>
      </c>
      <c r="D40" s="48" t="s">
        <v>318</v>
      </c>
      <c r="E40" s="58" t="s">
        <v>103</v>
      </c>
      <c r="F40" s="58" t="s">
        <v>446</v>
      </c>
      <c r="G40" s="57" t="s">
        <v>395</v>
      </c>
      <c r="H40" s="58" t="s">
        <v>25</v>
      </c>
      <c r="I40" s="50" t="s">
        <v>27</v>
      </c>
      <c r="J40" s="90">
        <v>1.45</v>
      </c>
      <c r="K40" s="35"/>
      <c r="L40" s="24">
        <f t="shared" si="0"/>
        <v>0</v>
      </c>
      <c r="M40" s="25" t="str">
        <f t="shared" si="1"/>
        <v>OK</v>
      </c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5"/>
      <c r="AI40" s="75"/>
      <c r="AJ40" s="75"/>
      <c r="AK40" s="75"/>
    </row>
    <row r="41" spans="1:37" ht="39.950000000000003" customHeight="1" x14ac:dyDescent="0.25">
      <c r="A41" s="127"/>
      <c r="B41" s="121"/>
      <c r="C41" s="47">
        <v>38</v>
      </c>
      <c r="D41" s="48" t="s">
        <v>318</v>
      </c>
      <c r="E41" s="47" t="s">
        <v>93</v>
      </c>
      <c r="F41" s="47" t="s">
        <v>447</v>
      </c>
      <c r="G41" s="57" t="s">
        <v>448</v>
      </c>
      <c r="H41" s="47" t="s">
        <v>25</v>
      </c>
      <c r="I41" s="50" t="s">
        <v>27</v>
      </c>
      <c r="J41" s="90">
        <v>1.6</v>
      </c>
      <c r="K41" s="35">
        <v>20</v>
      </c>
      <c r="L41" s="24">
        <f t="shared" si="0"/>
        <v>0</v>
      </c>
      <c r="M41" s="25" t="str">
        <f t="shared" si="1"/>
        <v>OK</v>
      </c>
      <c r="N41" s="74">
        <v>20</v>
      </c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5"/>
      <c r="AI41" s="75"/>
      <c r="AJ41" s="75"/>
      <c r="AK41" s="75"/>
    </row>
    <row r="42" spans="1:37" ht="39.950000000000003" customHeight="1" x14ac:dyDescent="0.25">
      <c r="A42" s="127"/>
      <c r="B42" s="121"/>
      <c r="C42" s="47">
        <v>39</v>
      </c>
      <c r="D42" s="48" t="s">
        <v>318</v>
      </c>
      <c r="E42" s="47" t="s">
        <v>97</v>
      </c>
      <c r="F42" s="47" t="s">
        <v>447</v>
      </c>
      <c r="G42" s="57" t="s">
        <v>449</v>
      </c>
      <c r="H42" s="47" t="s">
        <v>25</v>
      </c>
      <c r="I42" s="50" t="s">
        <v>27</v>
      </c>
      <c r="J42" s="90">
        <v>1.6</v>
      </c>
      <c r="K42" s="35">
        <v>15</v>
      </c>
      <c r="L42" s="24">
        <f t="shared" si="0"/>
        <v>0</v>
      </c>
      <c r="M42" s="25" t="str">
        <f t="shared" si="1"/>
        <v>OK</v>
      </c>
      <c r="N42" s="74">
        <v>15</v>
      </c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5"/>
      <c r="AI42" s="75"/>
      <c r="AJ42" s="75"/>
      <c r="AK42" s="75"/>
    </row>
    <row r="43" spans="1:37" ht="39.950000000000003" customHeight="1" x14ac:dyDescent="0.25">
      <c r="A43" s="127"/>
      <c r="B43" s="121"/>
      <c r="C43" s="47">
        <v>40</v>
      </c>
      <c r="D43" s="48" t="s">
        <v>318</v>
      </c>
      <c r="E43" s="47" t="s">
        <v>95</v>
      </c>
      <c r="F43" s="47" t="s">
        <v>447</v>
      </c>
      <c r="G43" s="57" t="s">
        <v>450</v>
      </c>
      <c r="H43" s="47" t="s">
        <v>25</v>
      </c>
      <c r="I43" s="50" t="s">
        <v>27</v>
      </c>
      <c r="J43" s="90">
        <v>1.6</v>
      </c>
      <c r="K43" s="35">
        <v>15</v>
      </c>
      <c r="L43" s="24">
        <f t="shared" si="0"/>
        <v>0</v>
      </c>
      <c r="M43" s="25" t="str">
        <f t="shared" si="1"/>
        <v>OK</v>
      </c>
      <c r="N43" s="74">
        <v>15</v>
      </c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5"/>
      <c r="AI43" s="75"/>
      <c r="AJ43" s="75"/>
      <c r="AK43" s="75"/>
    </row>
    <row r="44" spans="1:37" ht="39.950000000000003" customHeight="1" x14ac:dyDescent="0.25">
      <c r="A44" s="127"/>
      <c r="B44" s="121"/>
      <c r="C44" s="47">
        <v>41</v>
      </c>
      <c r="D44" s="48" t="s">
        <v>318</v>
      </c>
      <c r="E44" s="47" t="s">
        <v>96</v>
      </c>
      <c r="F44" s="47" t="s">
        <v>447</v>
      </c>
      <c r="G44" s="57" t="s">
        <v>451</v>
      </c>
      <c r="H44" s="47" t="s">
        <v>25</v>
      </c>
      <c r="I44" s="50" t="s">
        <v>27</v>
      </c>
      <c r="J44" s="90">
        <v>1.56</v>
      </c>
      <c r="K44" s="35">
        <v>15</v>
      </c>
      <c r="L44" s="24">
        <f t="shared" si="0"/>
        <v>0</v>
      </c>
      <c r="M44" s="25" t="str">
        <f t="shared" si="1"/>
        <v>OK</v>
      </c>
      <c r="N44" s="74">
        <v>15</v>
      </c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5"/>
      <c r="AI44" s="75"/>
      <c r="AJ44" s="75"/>
      <c r="AK44" s="75"/>
    </row>
    <row r="45" spans="1:37" ht="39.950000000000003" customHeight="1" x14ac:dyDescent="0.25">
      <c r="A45" s="127"/>
      <c r="B45" s="121"/>
      <c r="C45" s="47">
        <v>42</v>
      </c>
      <c r="D45" s="48" t="s">
        <v>318</v>
      </c>
      <c r="E45" s="47" t="s">
        <v>94</v>
      </c>
      <c r="F45" s="47" t="s">
        <v>447</v>
      </c>
      <c r="G45" s="57" t="s">
        <v>452</v>
      </c>
      <c r="H45" s="47" t="s">
        <v>25</v>
      </c>
      <c r="I45" s="50" t="s">
        <v>27</v>
      </c>
      <c r="J45" s="90">
        <v>1.6</v>
      </c>
      <c r="K45" s="35">
        <v>10</v>
      </c>
      <c r="L45" s="24">
        <f t="shared" si="0"/>
        <v>0</v>
      </c>
      <c r="M45" s="25" t="str">
        <f t="shared" si="1"/>
        <v>OK</v>
      </c>
      <c r="N45" s="74">
        <v>10</v>
      </c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5"/>
      <c r="AI45" s="75"/>
      <c r="AJ45" s="75"/>
      <c r="AK45" s="75"/>
    </row>
    <row r="46" spans="1:37" ht="39.950000000000003" customHeight="1" x14ac:dyDescent="0.25">
      <c r="A46" s="127"/>
      <c r="B46" s="121"/>
      <c r="C46" s="47">
        <v>43</v>
      </c>
      <c r="D46" s="48" t="s">
        <v>318</v>
      </c>
      <c r="E46" s="58" t="s">
        <v>106</v>
      </c>
      <c r="F46" s="58" t="s">
        <v>416</v>
      </c>
      <c r="G46" s="49" t="s">
        <v>453</v>
      </c>
      <c r="H46" s="47" t="s">
        <v>25</v>
      </c>
      <c r="I46" s="50" t="s">
        <v>27</v>
      </c>
      <c r="J46" s="90">
        <v>2</v>
      </c>
      <c r="K46" s="35">
        <v>10</v>
      </c>
      <c r="L46" s="24">
        <f t="shared" si="0"/>
        <v>10</v>
      </c>
      <c r="M46" s="25" t="str">
        <f t="shared" si="1"/>
        <v>OK</v>
      </c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5"/>
      <c r="AI46" s="75"/>
      <c r="AJ46" s="75"/>
      <c r="AK46" s="75"/>
    </row>
    <row r="47" spans="1:37" ht="39.950000000000003" customHeight="1" x14ac:dyDescent="0.25">
      <c r="A47" s="127"/>
      <c r="B47" s="121"/>
      <c r="C47" s="47">
        <v>44</v>
      </c>
      <c r="D47" s="48" t="s">
        <v>318</v>
      </c>
      <c r="E47" s="58" t="s">
        <v>107</v>
      </c>
      <c r="F47" s="58" t="s">
        <v>416</v>
      </c>
      <c r="G47" s="49" t="s">
        <v>454</v>
      </c>
      <c r="H47" s="47" t="s">
        <v>25</v>
      </c>
      <c r="I47" s="50" t="s">
        <v>27</v>
      </c>
      <c r="J47" s="90">
        <v>2</v>
      </c>
      <c r="K47" s="35">
        <v>5</v>
      </c>
      <c r="L47" s="24">
        <f t="shared" si="0"/>
        <v>5</v>
      </c>
      <c r="M47" s="25" t="str">
        <f t="shared" si="1"/>
        <v>OK</v>
      </c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5"/>
      <c r="AI47" s="75"/>
      <c r="AJ47" s="75"/>
      <c r="AK47" s="75"/>
    </row>
    <row r="48" spans="1:37" ht="39.950000000000003" customHeight="1" x14ac:dyDescent="0.25">
      <c r="A48" s="127"/>
      <c r="B48" s="121"/>
      <c r="C48" s="47">
        <v>45</v>
      </c>
      <c r="D48" s="48" t="s">
        <v>325</v>
      </c>
      <c r="E48" s="58" t="s">
        <v>105</v>
      </c>
      <c r="F48" s="58" t="s">
        <v>455</v>
      </c>
      <c r="G48" s="59" t="s">
        <v>456</v>
      </c>
      <c r="H48" s="47" t="s">
        <v>25</v>
      </c>
      <c r="I48" s="50" t="s">
        <v>27</v>
      </c>
      <c r="J48" s="90">
        <v>10</v>
      </c>
      <c r="K48" s="35"/>
      <c r="L48" s="24">
        <f t="shared" si="0"/>
        <v>0</v>
      </c>
      <c r="M48" s="25" t="str">
        <f t="shared" si="1"/>
        <v>OK</v>
      </c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5"/>
      <c r="AI48" s="75"/>
      <c r="AJ48" s="75"/>
      <c r="AK48" s="75"/>
    </row>
    <row r="49" spans="1:37" ht="39.950000000000003" customHeight="1" x14ac:dyDescent="0.25">
      <c r="A49" s="127"/>
      <c r="B49" s="121"/>
      <c r="C49" s="47">
        <v>46</v>
      </c>
      <c r="D49" s="48" t="s">
        <v>318</v>
      </c>
      <c r="E49" s="47" t="s">
        <v>135</v>
      </c>
      <c r="F49" s="47" t="s">
        <v>457</v>
      </c>
      <c r="G49" s="49" t="s">
        <v>136</v>
      </c>
      <c r="H49" s="47" t="s">
        <v>25</v>
      </c>
      <c r="I49" s="50" t="s">
        <v>134</v>
      </c>
      <c r="J49" s="88">
        <v>0.8</v>
      </c>
      <c r="K49" s="35"/>
      <c r="L49" s="24">
        <f t="shared" si="0"/>
        <v>0</v>
      </c>
      <c r="M49" s="25" t="str">
        <f t="shared" si="1"/>
        <v>OK</v>
      </c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5"/>
      <c r="AI49" s="75"/>
      <c r="AJ49" s="75"/>
      <c r="AK49" s="75"/>
    </row>
    <row r="50" spans="1:37" ht="39.950000000000003" customHeight="1" x14ac:dyDescent="0.25">
      <c r="A50" s="128"/>
      <c r="B50" s="122"/>
      <c r="C50" s="47">
        <v>47</v>
      </c>
      <c r="D50" s="48" t="s">
        <v>318</v>
      </c>
      <c r="E50" s="47" t="s">
        <v>132</v>
      </c>
      <c r="F50" s="47" t="s">
        <v>458</v>
      </c>
      <c r="G50" s="49" t="s">
        <v>133</v>
      </c>
      <c r="H50" s="47" t="s">
        <v>25</v>
      </c>
      <c r="I50" s="50" t="s">
        <v>134</v>
      </c>
      <c r="J50" s="88">
        <v>1.1599999999999999</v>
      </c>
      <c r="K50" s="35"/>
      <c r="L50" s="24">
        <f t="shared" si="0"/>
        <v>0</v>
      </c>
      <c r="M50" s="25" t="str">
        <f t="shared" si="1"/>
        <v>OK</v>
      </c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5"/>
      <c r="AI50" s="75"/>
      <c r="AJ50" s="75"/>
      <c r="AK50" s="75"/>
    </row>
    <row r="51" spans="1:37" ht="39.950000000000003" customHeight="1" x14ac:dyDescent="0.25">
      <c r="A51" s="110">
        <v>6</v>
      </c>
      <c r="B51" s="112" t="s">
        <v>410</v>
      </c>
      <c r="C51" s="51">
        <v>48</v>
      </c>
      <c r="D51" s="52" t="s">
        <v>318</v>
      </c>
      <c r="E51" s="60" t="s">
        <v>108</v>
      </c>
      <c r="F51" s="60" t="s">
        <v>412</v>
      </c>
      <c r="G51" s="53" t="s">
        <v>459</v>
      </c>
      <c r="H51" s="51" t="s">
        <v>25</v>
      </c>
      <c r="I51" s="54" t="s">
        <v>27</v>
      </c>
      <c r="J51" s="91">
        <v>1.36</v>
      </c>
      <c r="K51" s="35"/>
      <c r="L51" s="24">
        <f t="shared" si="0"/>
        <v>0</v>
      </c>
      <c r="M51" s="25" t="str">
        <f t="shared" si="1"/>
        <v>OK</v>
      </c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5"/>
      <c r="AI51" s="75"/>
      <c r="AJ51" s="75"/>
      <c r="AK51" s="75"/>
    </row>
    <row r="52" spans="1:37" ht="39.950000000000003" customHeight="1" x14ac:dyDescent="0.25">
      <c r="A52" s="110"/>
      <c r="B52" s="113"/>
      <c r="C52" s="51">
        <v>49</v>
      </c>
      <c r="D52" s="52" t="s">
        <v>318</v>
      </c>
      <c r="E52" s="60" t="s">
        <v>109</v>
      </c>
      <c r="F52" s="60" t="s">
        <v>412</v>
      </c>
      <c r="G52" s="53" t="s">
        <v>460</v>
      </c>
      <c r="H52" s="51" t="s">
        <v>25</v>
      </c>
      <c r="I52" s="54" t="s">
        <v>27</v>
      </c>
      <c r="J52" s="91">
        <v>1.38</v>
      </c>
      <c r="K52" s="35">
        <v>5</v>
      </c>
      <c r="L52" s="24">
        <f t="shared" si="0"/>
        <v>5</v>
      </c>
      <c r="M52" s="25" t="str">
        <f t="shared" si="1"/>
        <v>OK</v>
      </c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5"/>
      <c r="AI52" s="75"/>
      <c r="AJ52" s="75"/>
      <c r="AK52" s="75"/>
    </row>
    <row r="53" spans="1:37" ht="39.950000000000003" customHeight="1" x14ac:dyDescent="0.25">
      <c r="A53" s="110"/>
      <c r="B53" s="113"/>
      <c r="C53" s="51">
        <v>50</v>
      </c>
      <c r="D53" s="52" t="s">
        <v>318</v>
      </c>
      <c r="E53" s="60" t="s">
        <v>110</v>
      </c>
      <c r="F53" s="60" t="s">
        <v>412</v>
      </c>
      <c r="G53" s="53" t="s">
        <v>461</v>
      </c>
      <c r="H53" s="51" t="s">
        <v>25</v>
      </c>
      <c r="I53" s="54" t="s">
        <v>27</v>
      </c>
      <c r="J53" s="91">
        <v>1.36</v>
      </c>
      <c r="K53" s="35"/>
      <c r="L53" s="24">
        <f t="shared" si="0"/>
        <v>0</v>
      </c>
      <c r="M53" s="25" t="str">
        <f t="shared" si="1"/>
        <v>OK</v>
      </c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5"/>
      <c r="AI53" s="75"/>
      <c r="AJ53" s="75"/>
      <c r="AK53" s="75"/>
    </row>
    <row r="54" spans="1:37" ht="39.950000000000003" customHeight="1" x14ac:dyDescent="0.25">
      <c r="A54" s="110"/>
      <c r="B54" s="113"/>
      <c r="C54" s="51">
        <v>51</v>
      </c>
      <c r="D54" s="52" t="s">
        <v>318</v>
      </c>
      <c r="E54" s="60" t="s">
        <v>111</v>
      </c>
      <c r="F54" s="60" t="s">
        <v>412</v>
      </c>
      <c r="G54" s="53" t="s">
        <v>462</v>
      </c>
      <c r="H54" s="51" t="s">
        <v>25</v>
      </c>
      <c r="I54" s="54" t="s">
        <v>27</v>
      </c>
      <c r="J54" s="91">
        <v>1.36</v>
      </c>
      <c r="K54" s="35">
        <v>5</v>
      </c>
      <c r="L54" s="24">
        <f t="shared" si="0"/>
        <v>-5</v>
      </c>
      <c r="M54" s="25" t="str">
        <f t="shared" si="1"/>
        <v>ATENÇÃO</v>
      </c>
      <c r="N54" s="74">
        <v>10</v>
      </c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5"/>
      <c r="AI54" s="75"/>
      <c r="AJ54" s="75"/>
      <c r="AK54" s="75"/>
    </row>
    <row r="55" spans="1:37" ht="39.950000000000003" customHeight="1" x14ac:dyDescent="0.25">
      <c r="A55" s="111"/>
      <c r="B55" s="114"/>
      <c r="C55" s="51">
        <v>52</v>
      </c>
      <c r="D55" s="52" t="s">
        <v>326</v>
      </c>
      <c r="E55" s="51" t="s">
        <v>112</v>
      </c>
      <c r="F55" s="51" t="s">
        <v>414</v>
      </c>
      <c r="G55" s="53" t="s">
        <v>113</v>
      </c>
      <c r="H55" s="51" t="s">
        <v>25</v>
      </c>
      <c r="I55" s="54" t="s">
        <v>114</v>
      </c>
      <c r="J55" s="89">
        <v>4.72</v>
      </c>
      <c r="K55" s="35"/>
      <c r="L55" s="24">
        <f t="shared" si="0"/>
        <v>0</v>
      </c>
      <c r="M55" s="25" t="str">
        <f t="shared" si="1"/>
        <v>OK</v>
      </c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5"/>
      <c r="AI55" s="75"/>
      <c r="AJ55" s="75"/>
      <c r="AK55" s="75"/>
    </row>
    <row r="56" spans="1:37" ht="39.950000000000003" customHeight="1" x14ac:dyDescent="0.25">
      <c r="A56" s="126">
        <v>7</v>
      </c>
      <c r="B56" s="120" t="s">
        <v>410</v>
      </c>
      <c r="C56" s="47">
        <v>53</v>
      </c>
      <c r="D56" s="48" t="s">
        <v>316</v>
      </c>
      <c r="E56" s="47" t="s">
        <v>143</v>
      </c>
      <c r="F56" s="47" t="s">
        <v>463</v>
      </c>
      <c r="G56" s="49" t="s">
        <v>144</v>
      </c>
      <c r="H56" s="47" t="s">
        <v>33</v>
      </c>
      <c r="I56" s="50" t="s">
        <v>27</v>
      </c>
      <c r="J56" s="88">
        <v>0.73</v>
      </c>
      <c r="K56" s="35"/>
      <c r="L56" s="24">
        <f t="shared" si="0"/>
        <v>0</v>
      </c>
      <c r="M56" s="25" t="str">
        <f t="shared" si="1"/>
        <v>OK</v>
      </c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5"/>
      <c r="AI56" s="75"/>
      <c r="AJ56" s="75"/>
      <c r="AK56" s="75"/>
    </row>
    <row r="57" spans="1:37" ht="39.950000000000003" customHeight="1" x14ac:dyDescent="0.25">
      <c r="A57" s="127"/>
      <c r="B57" s="121"/>
      <c r="C57" s="47">
        <v>54</v>
      </c>
      <c r="D57" s="48" t="s">
        <v>316</v>
      </c>
      <c r="E57" s="47" t="s">
        <v>145</v>
      </c>
      <c r="F57" s="47" t="s">
        <v>463</v>
      </c>
      <c r="G57" s="49" t="s">
        <v>146</v>
      </c>
      <c r="H57" s="47" t="s">
        <v>33</v>
      </c>
      <c r="I57" s="50" t="s">
        <v>27</v>
      </c>
      <c r="J57" s="88">
        <v>0.73</v>
      </c>
      <c r="K57" s="35"/>
      <c r="L57" s="24">
        <f t="shared" si="0"/>
        <v>0</v>
      </c>
      <c r="M57" s="25" t="str">
        <f t="shared" si="1"/>
        <v>OK</v>
      </c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5"/>
      <c r="AI57" s="75"/>
      <c r="AJ57" s="75"/>
      <c r="AK57" s="75"/>
    </row>
    <row r="58" spans="1:37" ht="39.950000000000003" customHeight="1" x14ac:dyDescent="0.25">
      <c r="A58" s="127"/>
      <c r="B58" s="121"/>
      <c r="C58" s="47">
        <v>55</v>
      </c>
      <c r="D58" s="48" t="s">
        <v>316</v>
      </c>
      <c r="E58" s="47" t="s">
        <v>147</v>
      </c>
      <c r="F58" s="47" t="s">
        <v>463</v>
      </c>
      <c r="G58" s="49" t="s">
        <v>148</v>
      </c>
      <c r="H58" s="47" t="s">
        <v>33</v>
      </c>
      <c r="I58" s="50" t="s">
        <v>27</v>
      </c>
      <c r="J58" s="88">
        <v>0.73</v>
      </c>
      <c r="K58" s="35"/>
      <c r="L58" s="24">
        <f t="shared" si="0"/>
        <v>0</v>
      </c>
      <c r="M58" s="25" t="str">
        <f t="shared" si="1"/>
        <v>OK</v>
      </c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5"/>
      <c r="AI58" s="75"/>
      <c r="AJ58" s="75"/>
      <c r="AK58" s="75"/>
    </row>
    <row r="59" spans="1:37" ht="39.950000000000003" customHeight="1" x14ac:dyDescent="0.25">
      <c r="A59" s="127"/>
      <c r="B59" s="121"/>
      <c r="C59" s="47">
        <v>56</v>
      </c>
      <c r="D59" s="48" t="s">
        <v>316</v>
      </c>
      <c r="E59" s="47" t="s">
        <v>149</v>
      </c>
      <c r="F59" s="47" t="s">
        <v>463</v>
      </c>
      <c r="G59" s="49" t="s">
        <v>150</v>
      </c>
      <c r="H59" s="47" t="s">
        <v>25</v>
      </c>
      <c r="I59" s="50" t="s">
        <v>27</v>
      </c>
      <c r="J59" s="88">
        <v>0.73</v>
      </c>
      <c r="K59" s="35"/>
      <c r="L59" s="24">
        <f t="shared" si="0"/>
        <v>0</v>
      </c>
      <c r="M59" s="25" t="str">
        <f t="shared" si="1"/>
        <v>OK</v>
      </c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5"/>
      <c r="AI59" s="75"/>
      <c r="AJ59" s="75"/>
      <c r="AK59" s="75"/>
    </row>
    <row r="60" spans="1:37" ht="39.950000000000003" customHeight="1" x14ac:dyDescent="0.25">
      <c r="A60" s="127"/>
      <c r="B60" s="121"/>
      <c r="C60" s="47">
        <v>57</v>
      </c>
      <c r="D60" s="48" t="s">
        <v>316</v>
      </c>
      <c r="E60" s="47" t="s">
        <v>151</v>
      </c>
      <c r="F60" s="47" t="s">
        <v>463</v>
      </c>
      <c r="G60" s="49" t="s">
        <v>152</v>
      </c>
      <c r="H60" s="47" t="s">
        <v>33</v>
      </c>
      <c r="I60" s="50" t="s">
        <v>27</v>
      </c>
      <c r="J60" s="88">
        <v>0.73</v>
      </c>
      <c r="K60" s="35"/>
      <c r="L60" s="24">
        <f t="shared" si="0"/>
        <v>0</v>
      </c>
      <c r="M60" s="25" t="str">
        <f t="shared" si="1"/>
        <v>OK</v>
      </c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5"/>
      <c r="AI60" s="75"/>
      <c r="AJ60" s="75"/>
      <c r="AK60" s="75"/>
    </row>
    <row r="61" spans="1:37" ht="39.950000000000003" customHeight="1" x14ac:dyDescent="0.25">
      <c r="A61" s="127"/>
      <c r="B61" s="121"/>
      <c r="C61" s="47">
        <v>58</v>
      </c>
      <c r="D61" s="48" t="s">
        <v>317</v>
      </c>
      <c r="E61" s="61" t="s">
        <v>159</v>
      </c>
      <c r="F61" s="61" t="s">
        <v>464</v>
      </c>
      <c r="G61" s="49" t="s">
        <v>465</v>
      </c>
      <c r="H61" s="47" t="s">
        <v>33</v>
      </c>
      <c r="I61" s="50" t="s">
        <v>27</v>
      </c>
      <c r="J61" s="88">
        <v>1.42</v>
      </c>
      <c r="K61" s="35">
        <v>2</v>
      </c>
      <c r="L61" s="24">
        <f t="shared" si="0"/>
        <v>1</v>
      </c>
      <c r="M61" s="25" t="str">
        <f t="shared" si="1"/>
        <v>OK</v>
      </c>
      <c r="N61" s="74">
        <v>1</v>
      </c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5"/>
      <c r="AI61" s="75"/>
      <c r="AJ61" s="75"/>
      <c r="AK61" s="75"/>
    </row>
    <row r="62" spans="1:37" ht="39.950000000000003" customHeight="1" x14ac:dyDescent="0.25">
      <c r="A62" s="127"/>
      <c r="B62" s="121"/>
      <c r="C62" s="47">
        <v>59</v>
      </c>
      <c r="D62" s="48" t="s">
        <v>317</v>
      </c>
      <c r="E62" s="61" t="s">
        <v>158</v>
      </c>
      <c r="F62" s="61" t="s">
        <v>464</v>
      </c>
      <c r="G62" s="49" t="s">
        <v>466</v>
      </c>
      <c r="H62" s="47" t="s">
        <v>33</v>
      </c>
      <c r="I62" s="50" t="s">
        <v>27</v>
      </c>
      <c r="J62" s="88">
        <v>1.42</v>
      </c>
      <c r="K62" s="35">
        <v>2</v>
      </c>
      <c r="L62" s="24">
        <f t="shared" si="0"/>
        <v>1</v>
      </c>
      <c r="M62" s="25" t="str">
        <f t="shared" si="1"/>
        <v>OK</v>
      </c>
      <c r="N62" s="74">
        <v>1</v>
      </c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5"/>
      <c r="AI62" s="75"/>
      <c r="AJ62" s="75"/>
      <c r="AK62" s="75"/>
    </row>
    <row r="63" spans="1:37" ht="39.950000000000003" customHeight="1" x14ac:dyDescent="0.25">
      <c r="A63" s="127"/>
      <c r="B63" s="121"/>
      <c r="C63" s="47">
        <v>60</v>
      </c>
      <c r="D63" s="48" t="s">
        <v>317</v>
      </c>
      <c r="E63" s="47" t="s">
        <v>157</v>
      </c>
      <c r="F63" s="47" t="s">
        <v>464</v>
      </c>
      <c r="G63" s="49" t="s">
        <v>467</v>
      </c>
      <c r="H63" s="47" t="s">
        <v>33</v>
      </c>
      <c r="I63" s="50" t="s">
        <v>27</v>
      </c>
      <c r="J63" s="88">
        <v>1.42</v>
      </c>
      <c r="K63" s="35"/>
      <c r="L63" s="24">
        <f t="shared" si="0"/>
        <v>0</v>
      </c>
      <c r="M63" s="25" t="str">
        <f t="shared" si="1"/>
        <v>OK</v>
      </c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5"/>
      <c r="AI63" s="75"/>
      <c r="AJ63" s="75"/>
      <c r="AK63" s="75"/>
    </row>
    <row r="64" spans="1:37" ht="39.950000000000003" customHeight="1" x14ac:dyDescent="0.25">
      <c r="A64" s="127"/>
      <c r="B64" s="121"/>
      <c r="C64" s="47">
        <v>61</v>
      </c>
      <c r="D64" s="48" t="s">
        <v>317</v>
      </c>
      <c r="E64" s="61" t="s">
        <v>161</v>
      </c>
      <c r="F64" s="61" t="s">
        <v>464</v>
      </c>
      <c r="G64" s="49" t="s">
        <v>468</v>
      </c>
      <c r="H64" s="47" t="s">
        <v>33</v>
      </c>
      <c r="I64" s="50" t="s">
        <v>27</v>
      </c>
      <c r="J64" s="88">
        <v>1.42</v>
      </c>
      <c r="K64" s="35">
        <v>2</v>
      </c>
      <c r="L64" s="24">
        <f t="shared" si="0"/>
        <v>1</v>
      </c>
      <c r="M64" s="25" t="str">
        <f t="shared" si="1"/>
        <v>OK</v>
      </c>
      <c r="N64" s="74">
        <v>1</v>
      </c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5"/>
      <c r="AI64" s="75"/>
      <c r="AJ64" s="75"/>
      <c r="AK64" s="75"/>
    </row>
    <row r="65" spans="1:37" ht="39.950000000000003" customHeight="1" x14ac:dyDescent="0.25">
      <c r="A65" s="127"/>
      <c r="B65" s="121"/>
      <c r="C65" s="47">
        <v>62</v>
      </c>
      <c r="D65" s="48" t="s">
        <v>317</v>
      </c>
      <c r="E65" s="47" t="s">
        <v>153</v>
      </c>
      <c r="F65" s="47" t="s">
        <v>464</v>
      </c>
      <c r="G65" s="49" t="s">
        <v>469</v>
      </c>
      <c r="H65" s="47" t="s">
        <v>33</v>
      </c>
      <c r="I65" s="50" t="s">
        <v>27</v>
      </c>
      <c r="J65" s="88">
        <v>1.42</v>
      </c>
      <c r="K65" s="35">
        <v>2</v>
      </c>
      <c r="L65" s="24">
        <f t="shared" si="0"/>
        <v>1</v>
      </c>
      <c r="M65" s="25" t="str">
        <f t="shared" si="1"/>
        <v>OK</v>
      </c>
      <c r="N65" s="74">
        <v>1</v>
      </c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5"/>
      <c r="AI65" s="75"/>
      <c r="AJ65" s="75"/>
      <c r="AK65" s="75"/>
    </row>
    <row r="66" spans="1:37" ht="39.950000000000003" customHeight="1" x14ac:dyDescent="0.25">
      <c r="A66" s="127"/>
      <c r="B66" s="121"/>
      <c r="C66" s="47">
        <v>63</v>
      </c>
      <c r="D66" s="48" t="s">
        <v>317</v>
      </c>
      <c r="E66" s="47" t="s">
        <v>156</v>
      </c>
      <c r="F66" s="47" t="s">
        <v>464</v>
      </c>
      <c r="G66" s="49" t="s">
        <v>470</v>
      </c>
      <c r="H66" s="47" t="s">
        <v>33</v>
      </c>
      <c r="I66" s="50" t="s">
        <v>27</v>
      </c>
      <c r="J66" s="88">
        <v>1.42</v>
      </c>
      <c r="K66" s="35"/>
      <c r="L66" s="24">
        <f t="shared" si="0"/>
        <v>0</v>
      </c>
      <c r="M66" s="25" t="str">
        <f t="shared" si="1"/>
        <v>OK</v>
      </c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5"/>
      <c r="AI66" s="75"/>
      <c r="AJ66" s="75"/>
      <c r="AK66" s="75"/>
    </row>
    <row r="67" spans="1:37" ht="39.950000000000003" customHeight="1" x14ac:dyDescent="0.25">
      <c r="A67" s="127"/>
      <c r="B67" s="121"/>
      <c r="C67" s="47">
        <v>64</v>
      </c>
      <c r="D67" s="48" t="s">
        <v>317</v>
      </c>
      <c r="E67" s="47" t="s">
        <v>154</v>
      </c>
      <c r="F67" s="47" t="s">
        <v>464</v>
      </c>
      <c r="G67" s="49" t="s">
        <v>471</v>
      </c>
      <c r="H67" s="47" t="s">
        <v>33</v>
      </c>
      <c r="I67" s="50" t="s">
        <v>27</v>
      </c>
      <c r="J67" s="88">
        <v>1.42</v>
      </c>
      <c r="K67" s="35">
        <v>2</v>
      </c>
      <c r="L67" s="24">
        <f t="shared" si="0"/>
        <v>1</v>
      </c>
      <c r="M67" s="25" t="str">
        <f t="shared" si="1"/>
        <v>OK</v>
      </c>
      <c r="N67" s="74">
        <v>1</v>
      </c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5"/>
      <c r="AI67" s="75"/>
      <c r="AJ67" s="75"/>
      <c r="AK67" s="75"/>
    </row>
    <row r="68" spans="1:37" ht="39.950000000000003" customHeight="1" x14ac:dyDescent="0.25">
      <c r="A68" s="127"/>
      <c r="B68" s="121"/>
      <c r="C68" s="47">
        <v>65</v>
      </c>
      <c r="D68" s="48" t="s">
        <v>317</v>
      </c>
      <c r="E68" s="47" t="s">
        <v>155</v>
      </c>
      <c r="F68" s="47" t="s">
        <v>464</v>
      </c>
      <c r="G68" s="49" t="s">
        <v>472</v>
      </c>
      <c r="H68" s="47" t="s">
        <v>33</v>
      </c>
      <c r="I68" s="50" t="s">
        <v>27</v>
      </c>
      <c r="J68" s="88">
        <v>1.42</v>
      </c>
      <c r="K68" s="40">
        <v>2</v>
      </c>
      <c r="L68" s="24">
        <f t="shared" si="0"/>
        <v>1</v>
      </c>
      <c r="M68" s="25" t="str">
        <f t="shared" si="1"/>
        <v>OK</v>
      </c>
      <c r="N68" s="74">
        <v>1</v>
      </c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5"/>
      <c r="AI68" s="75"/>
      <c r="AJ68" s="75"/>
      <c r="AK68" s="75"/>
    </row>
    <row r="69" spans="1:37" ht="39.950000000000003" customHeight="1" x14ac:dyDescent="0.25">
      <c r="A69" s="127"/>
      <c r="B69" s="121"/>
      <c r="C69" s="47">
        <v>66</v>
      </c>
      <c r="D69" s="48" t="s">
        <v>317</v>
      </c>
      <c r="E69" s="61" t="s">
        <v>160</v>
      </c>
      <c r="F69" s="47" t="s">
        <v>464</v>
      </c>
      <c r="G69" s="49" t="s">
        <v>473</v>
      </c>
      <c r="H69" s="47" t="s">
        <v>33</v>
      </c>
      <c r="I69" s="50" t="s">
        <v>27</v>
      </c>
      <c r="J69" s="88">
        <v>1.42</v>
      </c>
      <c r="K69" s="35">
        <v>2</v>
      </c>
      <c r="L69" s="24">
        <f t="shared" ref="L69:L132" si="2">K69-(SUM(N69:AG69))</f>
        <v>1</v>
      </c>
      <c r="M69" s="25" t="str">
        <f t="shared" ref="M69:M132" si="3">IF(L69&lt;0,"ATENÇÃO","OK")</f>
        <v>OK</v>
      </c>
      <c r="N69" s="74">
        <v>1</v>
      </c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5"/>
      <c r="AI69" s="75"/>
      <c r="AJ69" s="75"/>
      <c r="AK69" s="75"/>
    </row>
    <row r="70" spans="1:37" ht="39.950000000000003" customHeight="1" x14ac:dyDescent="0.25">
      <c r="A70" s="127"/>
      <c r="B70" s="121"/>
      <c r="C70" s="47">
        <v>67</v>
      </c>
      <c r="D70" s="48" t="s">
        <v>317</v>
      </c>
      <c r="E70" s="47" t="s">
        <v>162</v>
      </c>
      <c r="F70" s="47" t="s">
        <v>464</v>
      </c>
      <c r="G70" s="49" t="s">
        <v>474</v>
      </c>
      <c r="H70" s="47" t="s">
        <v>33</v>
      </c>
      <c r="I70" s="50" t="s">
        <v>27</v>
      </c>
      <c r="J70" s="88">
        <v>1.42</v>
      </c>
      <c r="K70" s="35">
        <v>2</v>
      </c>
      <c r="L70" s="24">
        <f t="shared" si="2"/>
        <v>1</v>
      </c>
      <c r="M70" s="25" t="str">
        <f t="shared" si="3"/>
        <v>OK</v>
      </c>
      <c r="N70" s="74">
        <v>1</v>
      </c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5"/>
      <c r="AI70" s="75"/>
      <c r="AJ70" s="75"/>
      <c r="AK70" s="75"/>
    </row>
    <row r="71" spans="1:37" ht="39.950000000000003" customHeight="1" x14ac:dyDescent="0.25">
      <c r="A71" s="127"/>
      <c r="B71" s="121"/>
      <c r="C71" s="47">
        <v>68</v>
      </c>
      <c r="D71" s="48" t="s">
        <v>317</v>
      </c>
      <c r="E71" s="47" t="s">
        <v>163</v>
      </c>
      <c r="F71" s="47" t="s">
        <v>464</v>
      </c>
      <c r="G71" s="49" t="s">
        <v>475</v>
      </c>
      <c r="H71" s="47" t="s">
        <v>33</v>
      </c>
      <c r="I71" s="50" t="s">
        <v>27</v>
      </c>
      <c r="J71" s="88">
        <v>1.42</v>
      </c>
      <c r="K71" s="35">
        <v>2</v>
      </c>
      <c r="L71" s="24">
        <f t="shared" si="2"/>
        <v>1</v>
      </c>
      <c r="M71" s="25" t="str">
        <f t="shared" si="3"/>
        <v>OK</v>
      </c>
      <c r="N71" s="74">
        <v>1</v>
      </c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5"/>
      <c r="AI71" s="75"/>
      <c r="AJ71" s="75"/>
      <c r="AK71" s="75"/>
    </row>
    <row r="72" spans="1:37" ht="39.950000000000003" customHeight="1" x14ac:dyDescent="0.25">
      <c r="A72" s="127"/>
      <c r="B72" s="121"/>
      <c r="C72" s="47">
        <v>69</v>
      </c>
      <c r="D72" s="48" t="s">
        <v>318</v>
      </c>
      <c r="E72" s="47" t="s">
        <v>124</v>
      </c>
      <c r="F72" s="47" t="s">
        <v>476</v>
      </c>
      <c r="G72" s="49" t="s">
        <v>125</v>
      </c>
      <c r="H72" s="47" t="s">
        <v>25</v>
      </c>
      <c r="I72" s="50" t="s">
        <v>27</v>
      </c>
      <c r="J72" s="88">
        <v>1.19</v>
      </c>
      <c r="K72" s="35"/>
      <c r="L72" s="24">
        <f t="shared" si="2"/>
        <v>0</v>
      </c>
      <c r="M72" s="25" t="str">
        <f t="shared" si="3"/>
        <v>OK</v>
      </c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5"/>
      <c r="AI72" s="75"/>
      <c r="AJ72" s="75"/>
      <c r="AK72" s="75"/>
    </row>
    <row r="73" spans="1:37" ht="39.950000000000003" customHeight="1" x14ac:dyDescent="0.25">
      <c r="A73" s="127"/>
      <c r="B73" s="121"/>
      <c r="C73" s="47">
        <v>70</v>
      </c>
      <c r="D73" s="48" t="s">
        <v>318</v>
      </c>
      <c r="E73" s="47" t="s">
        <v>115</v>
      </c>
      <c r="F73" s="47" t="s">
        <v>477</v>
      </c>
      <c r="G73" s="49" t="s">
        <v>327</v>
      </c>
      <c r="H73" s="47" t="s">
        <v>28</v>
      </c>
      <c r="I73" s="50" t="s">
        <v>27</v>
      </c>
      <c r="J73" s="88">
        <v>1.64</v>
      </c>
      <c r="K73" s="35">
        <v>5</v>
      </c>
      <c r="L73" s="24">
        <f t="shared" si="2"/>
        <v>0</v>
      </c>
      <c r="M73" s="25" t="str">
        <f t="shared" si="3"/>
        <v>OK</v>
      </c>
      <c r="N73" s="74">
        <v>5</v>
      </c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5"/>
      <c r="AI73" s="75"/>
      <c r="AJ73" s="75"/>
      <c r="AK73" s="75"/>
    </row>
    <row r="74" spans="1:37" ht="39.950000000000003" customHeight="1" x14ac:dyDescent="0.25">
      <c r="A74" s="127"/>
      <c r="B74" s="121"/>
      <c r="C74" s="47">
        <v>71</v>
      </c>
      <c r="D74" s="48" t="s">
        <v>318</v>
      </c>
      <c r="E74" s="47" t="s">
        <v>116</v>
      </c>
      <c r="F74" s="47" t="s">
        <v>477</v>
      </c>
      <c r="G74" s="49" t="s">
        <v>328</v>
      </c>
      <c r="H74" s="47" t="s">
        <v>28</v>
      </c>
      <c r="I74" s="50" t="s">
        <v>27</v>
      </c>
      <c r="J74" s="88">
        <v>1.43</v>
      </c>
      <c r="K74" s="35">
        <v>25</v>
      </c>
      <c r="L74" s="24">
        <f t="shared" si="2"/>
        <v>25</v>
      </c>
      <c r="M74" s="25" t="str">
        <f t="shared" si="3"/>
        <v>OK</v>
      </c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5"/>
      <c r="AI74" s="75"/>
      <c r="AJ74" s="75"/>
      <c r="AK74" s="75"/>
    </row>
    <row r="75" spans="1:37" ht="39.950000000000003" customHeight="1" x14ac:dyDescent="0.25">
      <c r="A75" s="127"/>
      <c r="B75" s="121"/>
      <c r="C75" s="47">
        <v>72</v>
      </c>
      <c r="D75" s="48" t="s">
        <v>318</v>
      </c>
      <c r="E75" s="47" t="s">
        <v>117</v>
      </c>
      <c r="F75" s="47" t="s">
        <v>477</v>
      </c>
      <c r="G75" s="49" t="s">
        <v>329</v>
      </c>
      <c r="H75" s="47" t="s">
        <v>28</v>
      </c>
      <c r="I75" s="50" t="s">
        <v>27</v>
      </c>
      <c r="J75" s="88">
        <v>1.42</v>
      </c>
      <c r="K75" s="35">
        <v>25</v>
      </c>
      <c r="L75" s="24">
        <f t="shared" si="2"/>
        <v>0</v>
      </c>
      <c r="M75" s="25" t="str">
        <f t="shared" si="3"/>
        <v>OK</v>
      </c>
      <c r="N75" s="74">
        <v>25</v>
      </c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5"/>
      <c r="AI75" s="75"/>
      <c r="AJ75" s="75"/>
      <c r="AK75" s="75"/>
    </row>
    <row r="76" spans="1:37" ht="39.950000000000003" customHeight="1" x14ac:dyDescent="0.25">
      <c r="A76" s="127"/>
      <c r="B76" s="121"/>
      <c r="C76" s="47">
        <v>73</v>
      </c>
      <c r="D76" s="48" t="s">
        <v>318</v>
      </c>
      <c r="E76" s="47" t="s">
        <v>118</v>
      </c>
      <c r="F76" s="47" t="s">
        <v>477</v>
      </c>
      <c r="G76" s="49" t="s">
        <v>330</v>
      </c>
      <c r="H76" s="47" t="s">
        <v>28</v>
      </c>
      <c r="I76" s="50" t="s">
        <v>27</v>
      </c>
      <c r="J76" s="88">
        <v>1.84</v>
      </c>
      <c r="K76" s="35">
        <v>5</v>
      </c>
      <c r="L76" s="24">
        <f t="shared" si="2"/>
        <v>5</v>
      </c>
      <c r="M76" s="25" t="str">
        <f t="shared" si="3"/>
        <v>OK</v>
      </c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5"/>
      <c r="AI76" s="75"/>
      <c r="AJ76" s="75"/>
      <c r="AK76" s="75"/>
    </row>
    <row r="77" spans="1:37" ht="39.950000000000003" customHeight="1" x14ac:dyDescent="0.25">
      <c r="A77" s="127"/>
      <c r="B77" s="121"/>
      <c r="C77" s="47">
        <v>74</v>
      </c>
      <c r="D77" s="48" t="s">
        <v>318</v>
      </c>
      <c r="E77" s="47" t="s">
        <v>119</v>
      </c>
      <c r="F77" s="47" t="s">
        <v>477</v>
      </c>
      <c r="G77" s="49" t="s">
        <v>331</v>
      </c>
      <c r="H77" s="47" t="s">
        <v>28</v>
      </c>
      <c r="I77" s="50" t="s">
        <v>27</v>
      </c>
      <c r="J77" s="88">
        <v>1.88</v>
      </c>
      <c r="K77" s="35">
        <v>5</v>
      </c>
      <c r="L77" s="24">
        <f t="shared" si="2"/>
        <v>0</v>
      </c>
      <c r="M77" s="25" t="str">
        <f t="shared" si="3"/>
        <v>OK</v>
      </c>
      <c r="N77" s="74">
        <v>5</v>
      </c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5"/>
      <c r="AI77" s="75"/>
      <c r="AJ77" s="75"/>
      <c r="AK77" s="75"/>
    </row>
    <row r="78" spans="1:37" ht="39.950000000000003" customHeight="1" x14ac:dyDescent="0.25">
      <c r="A78" s="127"/>
      <c r="B78" s="121"/>
      <c r="C78" s="47">
        <v>75</v>
      </c>
      <c r="D78" s="48" t="s">
        <v>318</v>
      </c>
      <c r="E78" s="47" t="s">
        <v>120</v>
      </c>
      <c r="F78" s="47" t="s">
        <v>412</v>
      </c>
      <c r="G78" s="49" t="s">
        <v>332</v>
      </c>
      <c r="H78" s="47" t="s">
        <v>28</v>
      </c>
      <c r="I78" s="50" t="s">
        <v>27</v>
      </c>
      <c r="J78" s="92">
        <v>2.4700000000000002</v>
      </c>
      <c r="K78" s="35"/>
      <c r="L78" s="24">
        <f t="shared" si="2"/>
        <v>0</v>
      </c>
      <c r="M78" s="25" t="str">
        <f t="shared" si="3"/>
        <v>OK</v>
      </c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5"/>
      <c r="AI78" s="75"/>
      <c r="AJ78" s="75"/>
      <c r="AK78" s="75"/>
    </row>
    <row r="79" spans="1:37" ht="39.950000000000003" customHeight="1" x14ac:dyDescent="0.25">
      <c r="A79" s="127"/>
      <c r="B79" s="121"/>
      <c r="C79" s="47">
        <v>76</v>
      </c>
      <c r="D79" s="48" t="s">
        <v>318</v>
      </c>
      <c r="E79" s="47" t="s">
        <v>121</v>
      </c>
      <c r="F79" s="47" t="s">
        <v>412</v>
      </c>
      <c r="G79" s="49" t="s">
        <v>333</v>
      </c>
      <c r="H79" s="47" t="s">
        <v>28</v>
      </c>
      <c r="I79" s="50" t="s">
        <v>27</v>
      </c>
      <c r="J79" s="92">
        <v>4.34</v>
      </c>
      <c r="K79" s="35"/>
      <c r="L79" s="24">
        <f t="shared" si="2"/>
        <v>0</v>
      </c>
      <c r="M79" s="25" t="str">
        <f t="shared" si="3"/>
        <v>OK</v>
      </c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5"/>
      <c r="AI79" s="75"/>
      <c r="AJ79" s="75"/>
      <c r="AK79" s="75"/>
    </row>
    <row r="80" spans="1:37" ht="39.950000000000003" customHeight="1" x14ac:dyDescent="0.25">
      <c r="A80" s="127"/>
      <c r="B80" s="121"/>
      <c r="C80" s="47">
        <v>77</v>
      </c>
      <c r="D80" s="48" t="s">
        <v>318</v>
      </c>
      <c r="E80" s="47" t="s">
        <v>122</v>
      </c>
      <c r="F80" s="47" t="s">
        <v>412</v>
      </c>
      <c r="G80" s="49" t="s">
        <v>334</v>
      </c>
      <c r="H80" s="47" t="s">
        <v>28</v>
      </c>
      <c r="I80" s="50" t="s">
        <v>27</v>
      </c>
      <c r="J80" s="92">
        <v>10.94</v>
      </c>
      <c r="K80" s="35"/>
      <c r="L80" s="24">
        <f t="shared" si="2"/>
        <v>0</v>
      </c>
      <c r="M80" s="25" t="str">
        <f t="shared" si="3"/>
        <v>OK</v>
      </c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5"/>
      <c r="AI80" s="75"/>
      <c r="AJ80" s="75"/>
      <c r="AK80" s="75"/>
    </row>
    <row r="81" spans="1:37" ht="39.950000000000003" customHeight="1" x14ac:dyDescent="0.25">
      <c r="A81" s="127"/>
      <c r="B81" s="121"/>
      <c r="C81" s="47">
        <v>78</v>
      </c>
      <c r="D81" s="48" t="s">
        <v>336</v>
      </c>
      <c r="E81" s="47" t="s">
        <v>128</v>
      </c>
      <c r="F81" s="47" t="s">
        <v>478</v>
      </c>
      <c r="G81" s="67" t="s">
        <v>479</v>
      </c>
      <c r="H81" s="47" t="s">
        <v>25</v>
      </c>
      <c r="I81" s="50" t="s">
        <v>27</v>
      </c>
      <c r="J81" s="92">
        <v>3.84</v>
      </c>
      <c r="K81" s="35">
        <v>5</v>
      </c>
      <c r="L81" s="24">
        <f t="shared" si="2"/>
        <v>0</v>
      </c>
      <c r="M81" s="25" t="str">
        <f t="shared" si="3"/>
        <v>OK</v>
      </c>
      <c r="N81" s="74">
        <v>5</v>
      </c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5"/>
      <c r="AI81" s="75"/>
      <c r="AJ81" s="75"/>
      <c r="AK81" s="75"/>
    </row>
    <row r="82" spans="1:37" ht="39.950000000000003" customHeight="1" x14ac:dyDescent="0.25">
      <c r="A82" s="127"/>
      <c r="B82" s="121"/>
      <c r="C82" s="47">
        <v>79</v>
      </c>
      <c r="D82" s="48" t="s">
        <v>317</v>
      </c>
      <c r="E82" s="47" t="s">
        <v>126</v>
      </c>
      <c r="F82" s="47" t="s">
        <v>478</v>
      </c>
      <c r="G82" s="56" t="s">
        <v>480</v>
      </c>
      <c r="H82" s="47" t="s">
        <v>32</v>
      </c>
      <c r="I82" s="50" t="s">
        <v>27</v>
      </c>
      <c r="J82" s="92">
        <v>1.47</v>
      </c>
      <c r="K82" s="35">
        <v>10</v>
      </c>
      <c r="L82" s="24">
        <f t="shared" si="2"/>
        <v>0</v>
      </c>
      <c r="M82" s="25" t="str">
        <f t="shared" si="3"/>
        <v>OK</v>
      </c>
      <c r="N82" s="74">
        <v>10</v>
      </c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5"/>
      <c r="AI82" s="75"/>
      <c r="AJ82" s="75"/>
      <c r="AK82" s="75"/>
    </row>
    <row r="83" spans="1:37" ht="39.950000000000003" customHeight="1" x14ac:dyDescent="0.25">
      <c r="A83" s="127"/>
      <c r="B83" s="121"/>
      <c r="C83" s="47">
        <v>80</v>
      </c>
      <c r="D83" s="48" t="s">
        <v>336</v>
      </c>
      <c r="E83" s="47" t="s">
        <v>127</v>
      </c>
      <c r="F83" s="47" t="s">
        <v>445</v>
      </c>
      <c r="G83" s="62" t="s">
        <v>481</v>
      </c>
      <c r="H83" s="47" t="s">
        <v>25</v>
      </c>
      <c r="I83" s="50" t="s">
        <v>27</v>
      </c>
      <c r="J83" s="88">
        <v>0.91</v>
      </c>
      <c r="K83" s="35">
        <v>15</v>
      </c>
      <c r="L83" s="24">
        <f t="shared" si="2"/>
        <v>0</v>
      </c>
      <c r="M83" s="25" t="str">
        <f t="shared" si="3"/>
        <v>OK</v>
      </c>
      <c r="N83" s="74">
        <v>15</v>
      </c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5"/>
      <c r="AI83" s="75"/>
      <c r="AJ83" s="75"/>
      <c r="AK83" s="75"/>
    </row>
    <row r="84" spans="1:37" ht="39.950000000000003" customHeight="1" x14ac:dyDescent="0.25">
      <c r="A84" s="127"/>
      <c r="B84" s="121"/>
      <c r="C84" s="47">
        <v>81</v>
      </c>
      <c r="D84" s="48" t="s">
        <v>318</v>
      </c>
      <c r="E84" s="47" t="s">
        <v>129</v>
      </c>
      <c r="F84" s="47" t="s">
        <v>414</v>
      </c>
      <c r="G84" s="49" t="s">
        <v>337</v>
      </c>
      <c r="H84" s="47" t="s">
        <v>32</v>
      </c>
      <c r="I84" s="50" t="s">
        <v>27</v>
      </c>
      <c r="J84" s="88">
        <v>1.04</v>
      </c>
      <c r="K84" s="35">
        <v>15</v>
      </c>
      <c r="L84" s="24">
        <f t="shared" si="2"/>
        <v>10</v>
      </c>
      <c r="M84" s="25" t="str">
        <f t="shared" si="3"/>
        <v>OK</v>
      </c>
      <c r="N84" s="74">
        <v>5</v>
      </c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5"/>
      <c r="AI84" s="75"/>
      <c r="AJ84" s="75"/>
      <c r="AK84" s="75"/>
    </row>
    <row r="85" spans="1:37" ht="39.950000000000003" customHeight="1" x14ac:dyDescent="0.25">
      <c r="A85" s="127"/>
      <c r="B85" s="121"/>
      <c r="C85" s="47">
        <v>82</v>
      </c>
      <c r="D85" s="48" t="s">
        <v>318</v>
      </c>
      <c r="E85" s="47" t="s">
        <v>130</v>
      </c>
      <c r="F85" s="47" t="s">
        <v>416</v>
      </c>
      <c r="G85" s="49" t="s">
        <v>338</v>
      </c>
      <c r="H85" s="47" t="s">
        <v>25</v>
      </c>
      <c r="I85" s="50" t="s">
        <v>27</v>
      </c>
      <c r="J85" s="88">
        <v>2.23</v>
      </c>
      <c r="K85" s="35">
        <v>15</v>
      </c>
      <c r="L85" s="24">
        <f t="shared" si="2"/>
        <v>0</v>
      </c>
      <c r="M85" s="25" t="str">
        <f t="shared" si="3"/>
        <v>OK</v>
      </c>
      <c r="N85" s="74">
        <v>15</v>
      </c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5"/>
      <c r="AI85" s="75"/>
      <c r="AJ85" s="75"/>
      <c r="AK85" s="75"/>
    </row>
    <row r="86" spans="1:37" ht="39.950000000000003" customHeight="1" x14ac:dyDescent="0.25">
      <c r="A86" s="128"/>
      <c r="B86" s="122"/>
      <c r="C86" s="47">
        <v>83</v>
      </c>
      <c r="D86" s="48" t="s">
        <v>318</v>
      </c>
      <c r="E86" s="47" t="s">
        <v>131</v>
      </c>
      <c r="F86" s="47" t="s">
        <v>482</v>
      </c>
      <c r="G86" s="49" t="s">
        <v>483</v>
      </c>
      <c r="H86" s="47" t="s">
        <v>25</v>
      </c>
      <c r="I86" s="50" t="s">
        <v>27</v>
      </c>
      <c r="J86" s="88">
        <v>7.88</v>
      </c>
      <c r="K86" s="35">
        <v>5</v>
      </c>
      <c r="L86" s="24">
        <f t="shared" si="2"/>
        <v>0</v>
      </c>
      <c r="M86" s="25" t="str">
        <f t="shared" si="3"/>
        <v>OK</v>
      </c>
      <c r="N86" s="74">
        <v>5</v>
      </c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5"/>
      <c r="AI86" s="75"/>
      <c r="AJ86" s="75"/>
      <c r="AK86" s="75"/>
    </row>
    <row r="87" spans="1:37" ht="39.950000000000003" customHeight="1" x14ac:dyDescent="0.25">
      <c r="A87" s="109">
        <v>8</v>
      </c>
      <c r="B87" s="112" t="s">
        <v>484</v>
      </c>
      <c r="C87" s="51">
        <v>84</v>
      </c>
      <c r="D87" s="52" t="s">
        <v>318</v>
      </c>
      <c r="E87" s="51" t="s">
        <v>142</v>
      </c>
      <c r="F87" s="51" t="s">
        <v>485</v>
      </c>
      <c r="G87" s="53" t="s">
        <v>341</v>
      </c>
      <c r="H87" s="51" t="s">
        <v>25</v>
      </c>
      <c r="I87" s="54" t="s">
        <v>27</v>
      </c>
      <c r="J87" s="89">
        <v>30</v>
      </c>
      <c r="K87" s="35"/>
      <c r="L87" s="24">
        <f t="shared" si="2"/>
        <v>0</v>
      </c>
      <c r="M87" s="25" t="str">
        <f t="shared" si="3"/>
        <v>OK</v>
      </c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5"/>
      <c r="AI87" s="75"/>
      <c r="AJ87" s="75"/>
      <c r="AK87" s="75"/>
    </row>
    <row r="88" spans="1:37" ht="39.950000000000003" customHeight="1" x14ac:dyDescent="0.25">
      <c r="A88" s="110"/>
      <c r="B88" s="113"/>
      <c r="C88" s="51">
        <v>85</v>
      </c>
      <c r="D88" s="52" t="s">
        <v>318</v>
      </c>
      <c r="E88" s="51" t="s">
        <v>141</v>
      </c>
      <c r="F88" s="51" t="s">
        <v>486</v>
      </c>
      <c r="G88" s="53" t="s">
        <v>340</v>
      </c>
      <c r="H88" s="51" t="s">
        <v>25</v>
      </c>
      <c r="I88" s="54" t="s">
        <v>27</v>
      </c>
      <c r="J88" s="89">
        <v>24</v>
      </c>
      <c r="K88" s="35"/>
      <c r="L88" s="24">
        <f t="shared" si="2"/>
        <v>0</v>
      </c>
      <c r="M88" s="25" t="str">
        <f t="shared" si="3"/>
        <v>OK</v>
      </c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5"/>
      <c r="AI88" s="75"/>
      <c r="AJ88" s="75"/>
      <c r="AK88" s="75"/>
    </row>
    <row r="89" spans="1:37" ht="39.950000000000003" customHeight="1" x14ac:dyDescent="0.25">
      <c r="A89" s="111"/>
      <c r="B89" s="114"/>
      <c r="C89" s="51">
        <v>86</v>
      </c>
      <c r="D89" s="52" t="s">
        <v>318</v>
      </c>
      <c r="E89" s="77" t="s">
        <v>487</v>
      </c>
      <c r="F89" s="77" t="s">
        <v>488</v>
      </c>
      <c r="G89" s="53" t="s">
        <v>489</v>
      </c>
      <c r="H89" s="51" t="s">
        <v>490</v>
      </c>
      <c r="I89" s="54" t="s">
        <v>27</v>
      </c>
      <c r="J89" s="89">
        <v>313.37</v>
      </c>
      <c r="K89" s="35"/>
      <c r="L89" s="24">
        <f t="shared" si="2"/>
        <v>0</v>
      </c>
      <c r="M89" s="25" t="str">
        <f t="shared" si="3"/>
        <v>OK</v>
      </c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5"/>
      <c r="AI89" s="75"/>
      <c r="AJ89" s="75"/>
      <c r="AK89" s="75"/>
    </row>
    <row r="90" spans="1:37" ht="39.950000000000003" customHeight="1" x14ac:dyDescent="0.25">
      <c r="A90" s="117">
        <v>9</v>
      </c>
      <c r="B90" s="120" t="s">
        <v>484</v>
      </c>
      <c r="C90" s="47">
        <v>87</v>
      </c>
      <c r="D90" s="48" t="s">
        <v>316</v>
      </c>
      <c r="E90" s="47" t="s">
        <v>303</v>
      </c>
      <c r="F90" s="47" t="s">
        <v>491</v>
      </c>
      <c r="G90" s="49" t="s">
        <v>492</v>
      </c>
      <c r="H90" s="47" t="s">
        <v>25</v>
      </c>
      <c r="I90" s="47" t="s">
        <v>27</v>
      </c>
      <c r="J90" s="88">
        <v>0.18</v>
      </c>
      <c r="K90" s="35"/>
      <c r="L90" s="24">
        <f t="shared" si="2"/>
        <v>0</v>
      </c>
      <c r="M90" s="25" t="str">
        <f t="shared" si="3"/>
        <v>OK</v>
      </c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5"/>
      <c r="AI90" s="75"/>
      <c r="AJ90" s="75"/>
      <c r="AK90" s="75"/>
    </row>
    <row r="91" spans="1:37" ht="39.950000000000003" customHeight="1" x14ac:dyDescent="0.25">
      <c r="A91" s="118"/>
      <c r="B91" s="121"/>
      <c r="C91" s="47">
        <v>88</v>
      </c>
      <c r="D91" s="48" t="s">
        <v>383</v>
      </c>
      <c r="E91" s="47" t="s">
        <v>304</v>
      </c>
      <c r="F91" s="47" t="s">
        <v>493</v>
      </c>
      <c r="G91" s="49" t="s">
        <v>384</v>
      </c>
      <c r="H91" s="47" t="s">
        <v>25</v>
      </c>
      <c r="I91" s="47" t="s">
        <v>31</v>
      </c>
      <c r="J91" s="88">
        <v>23.46</v>
      </c>
      <c r="K91" s="35"/>
      <c r="L91" s="24">
        <f t="shared" si="2"/>
        <v>0</v>
      </c>
      <c r="M91" s="25" t="str">
        <f t="shared" si="3"/>
        <v>OK</v>
      </c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5"/>
      <c r="AI91" s="75"/>
      <c r="AJ91" s="75"/>
      <c r="AK91" s="75"/>
    </row>
    <row r="92" spans="1:37" ht="39.950000000000003" customHeight="1" x14ac:dyDescent="0.25">
      <c r="A92" s="118"/>
      <c r="B92" s="121"/>
      <c r="C92" s="47">
        <v>89</v>
      </c>
      <c r="D92" s="48" t="s">
        <v>318</v>
      </c>
      <c r="E92" s="78" t="s">
        <v>292</v>
      </c>
      <c r="F92" s="78" t="s">
        <v>494</v>
      </c>
      <c r="G92" s="49" t="s">
        <v>385</v>
      </c>
      <c r="H92" s="47" t="s">
        <v>25</v>
      </c>
      <c r="I92" s="47" t="s">
        <v>27</v>
      </c>
      <c r="J92" s="88">
        <v>0.8</v>
      </c>
      <c r="K92" s="35"/>
      <c r="L92" s="24">
        <f t="shared" si="2"/>
        <v>0</v>
      </c>
      <c r="M92" s="25" t="str">
        <f t="shared" si="3"/>
        <v>OK</v>
      </c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5"/>
      <c r="AI92" s="75"/>
      <c r="AJ92" s="75"/>
      <c r="AK92" s="75"/>
    </row>
    <row r="93" spans="1:37" ht="39.950000000000003" customHeight="1" x14ac:dyDescent="0.25">
      <c r="A93" s="118"/>
      <c r="B93" s="121"/>
      <c r="C93" s="47">
        <v>90</v>
      </c>
      <c r="D93" s="48" t="s">
        <v>318</v>
      </c>
      <c r="E93" s="78" t="s">
        <v>293</v>
      </c>
      <c r="F93" s="78" t="s">
        <v>495</v>
      </c>
      <c r="G93" s="49" t="s">
        <v>386</v>
      </c>
      <c r="H93" s="47" t="s">
        <v>25</v>
      </c>
      <c r="I93" s="47" t="s">
        <v>27</v>
      </c>
      <c r="J93" s="88">
        <v>0.5</v>
      </c>
      <c r="K93" s="35">
        <v>1</v>
      </c>
      <c r="L93" s="24">
        <f t="shared" si="2"/>
        <v>1</v>
      </c>
      <c r="M93" s="25" t="str">
        <f t="shared" si="3"/>
        <v>OK</v>
      </c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5"/>
      <c r="AI93" s="75"/>
      <c r="AJ93" s="75"/>
      <c r="AK93" s="75"/>
    </row>
    <row r="94" spans="1:37" ht="39.950000000000003" customHeight="1" x14ac:dyDescent="0.25">
      <c r="A94" s="118"/>
      <c r="B94" s="121"/>
      <c r="C94" s="47">
        <v>91</v>
      </c>
      <c r="D94" s="48" t="s">
        <v>318</v>
      </c>
      <c r="E94" s="78" t="s">
        <v>306</v>
      </c>
      <c r="F94" s="78" t="s">
        <v>496</v>
      </c>
      <c r="G94" s="49" t="s">
        <v>307</v>
      </c>
      <c r="H94" s="47" t="s">
        <v>25</v>
      </c>
      <c r="I94" s="47" t="s">
        <v>27</v>
      </c>
      <c r="J94" s="88">
        <v>2.4</v>
      </c>
      <c r="K94" s="35"/>
      <c r="L94" s="24">
        <f t="shared" si="2"/>
        <v>0</v>
      </c>
      <c r="M94" s="25" t="str">
        <f t="shared" si="3"/>
        <v>OK</v>
      </c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5"/>
      <c r="AI94" s="75"/>
      <c r="AJ94" s="75"/>
      <c r="AK94" s="75"/>
    </row>
    <row r="95" spans="1:37" ht="39.950000000000003" customHeight="1" x14ac:dyDescent="0.25">
      <c r="A95" s="119"/>
      <c r="B95" s="122"/>
      <c r="C95" s="47">
        <v>92</v>
      </c>
      <c r="D95" s="48" t="s">
        <v>318</v>
      </c>
      <c r="E95" s="47" t="s">
        <v>306</v>
      </c>
      <c r="F95" s="47" t="s">
        <v>496</v>
      </c>
      <c r="G95" s="67" t="s">
        <v>497</v>
      </c>
      <c r="H95" s="66" t="s">
        <v>25</v>
      </c>
      <c r="I95" s="66" t="s">
        <v>27</v>
      </c>
      <c r="J95" s="88">
        <v>2.4</v>
      </c>
      <c r="K95" s="35"/>
      <c r="L95" s="24">
        <f t="shared" si="2"/>
        <v>0</v>
      </c>
      <c r="M95" s="25" t="str">
        <f t="shared" si="3"/>
        <v>OK</v>
      </c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5"/>
      <c r="AI95" s="75"/>
      <c r="AJ95" s="75"/>
      <c r="AK95" s="75"/>
    </row>
    <row r="96" spans="1:37" ht="39.950000000000003" customHeight="1" x14ac:dyDescent="0.25">
      <c r="A96" s="123">
        <v>10</v>
      </c>
      <c r="B96" s="112" t="s">
        <v>498</v>
      </c>
      <c r="C96" s="51">
        <v>93</v>
      </c>
      <c r="D96" s="52" t="s">
        <v>323</v>
      </c>
      <c r="E96" s="51" t="s">
        <v>81</v>
      </c>
      <c r="F96" s="51" t="s">
        <v>580</v>
      </c>
      <c r="G96" s="53" t="s">
        <v>82</v>
      </c>
      <c r="H96" s="51" t="s">
        <v>25</v>
      </c>
      <c r="I96" s="54" t="s">
        <v>27</v>
      </c>
      <c r="J96" s="89">
        <v>15.81</v>
      </c>
      <c r="K96" s="35"/>
      <c r="L96" s="24">
        <f t="shared" si="2"/>
        <v>0</v>
      </c>
      <c r="M96" s="25" t="str">
        <f t="shared" si="3"/>
        <v>OK</v>
      </c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5"/>
      <c r="AI96" s="75"/>
      <c r="AJ96" s="75"/>
      <c r="AK96" s="75"/>
    </row>
    <row r="97" spans="1:37" ht="39.950000000000003" customHeight="1" x14ac:dyDescent="0.25">
      <c r="A97" s="124"/>
      <c r="B97" s="113"/>
      <c r="C97" s="51">
        <v>94</v>
      </c>
      <c r="D97" s="52" t="s">
        <v>318</v>
      </c>
      <c r="E97" s="51" t="s">
        <v>123</v>
      </c>
      <c r="F97" s="51" t="s">
        <v>581</v>
      </c>
      <c r="G97" s="55" t="s">
        <v>335</v>
      </c>
      <c r="H97" s="51" t="s">
        <v>25</v>
      </c>
      <c r="I97" s="54" t="s">
        <v>27</v>
      </c>
      <c r="J97" s="89">
        <v>2.16</v>
      </c>
      <c r="K97" s="35">
        <v>10</v>
      </c>
      <c r="L97" s="24">
        <f t="shared" si="2"/>
        <v>10</v>
      </c>
      <c r="M97" s="25" t="str">
        <f t="shared" si="3"/>
        <v>OK</v>
      </c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5"/>
      <c r="AI97" s="75"/>
      <c r="AJ97" s="75"/>
      <c r="AK97" s="75"/>
    </row>
    <row r="98" spans="1:37" ht="39.950000000000003" customHeight="1" x14ac:dyDescent="0.25">
      <c r="A98" s="124"/>
      <c r="B98" s="113"/>
      <c r="C98" s="51">
        <v>95</v>
      </c>
      <c r="D98" s="52" t="s">
        <v>318</v>
      </c>
      <c r="E98" s="51" t="s">
        <v>65</v>
      </c>
      <c r="F98" s="51" t="s">
        <v>582</v>
      </c>
      <c r="G98" s="53" t="s">
        <v>66</v>
      </c>
      <c r="H98" s="51" t="s">
        <v>25</v>
      </c>
      <c r="I98" s="54" t="s">
        <v>27</v>
      </c>
      <c r="J98" s="89">
        <v>1.45</v>
      </c>
      <c r="K98" s="35">
        <v>10</v>
      </c>
      <c r="L98" s="24">
        <f t="shared" si="2"/>
        <v>10</v>
      </c>
      <c r="M98" s="25" t="str">
        <f t="shared" si="3"/>
        <v>OK</v>
      </c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5"/>
      <c r="AI98" s="75"/>
      <c r="AJ98" s="75"/>
      <c r="AK98" s="75"/>
    </row>
    <row r="99" spans="1:37" ht="39.950000000000003" customHeight="1" x14ac:dyDescent="0.25">
      <c r="A99" s="124"/>
      <c r="B99" s="113"/>
      <c r="C99" s="51">
        <v>96</v>
      </c>
      <c r="D99" s="52" t="s">
        <v>318</v>
      </c>
      <c r="E99" s="51" t="s">
        <v>62</v>
      </c>
      <c r="F99" s="51" t="s">
        <v>412</v>
      </c>
      <c r="G99" s="53" t="s">
        <v>63</v>
      </c>
      <c r="H99" s="51" t="s">
        <v>25</v>
      </c>
      <c r="I99" s="54" t="s">
        <v>27</v>
      </c>
      <c r="J99" s="89">
        <v>1.5</v>
      </c>
      <c r="K99" s="35">
        <v>5</v>
      </c>
      <c r="L99" s="24">
        <f t="shared" si="2"/>
        <v>0</v>
      </c>
      <c r="M99" s="25" t="str">
        <f t="shared" si="3"/>
        <v>OK</v>
      </c>
      <c r="N99" s="74"/>
      <c r="O99" s="74"/>
      <c r="P99" s="74"/>
      <c r="Q99" s="74">
        <v>5</v>
      </c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5"/>
      <c r="AI99" s="75"/>
      <c r="AJ99" s="75"/>
      <c r="AK99" s="75"/>
    </row>
    <row r="100" spans="1:37" ht="39.950000000000003" customHeight="1" x14ac:dyDescent="0.25">
      <c r="A100" s="124"/>
      <c r="B100" s="113"/>
      <c r="C100" s="51">
        <v>97</v>
      </c>
      <c r="D100" s="52" t="s">
        <v>318</v>
      </c>
      <c r="E100" s="51" t="s">
        <v>196</v>
      </c>
      <c r="F100" s="51" t="s">
        <v>583</v>
      </c>
      <c r="G100" s="53" t="s">
        <v>348</v>
      </c>
      <c r="H100" s="51" t="s">
        <v>34</v>
      </c>
      <c r="I100" s="54" t="s">
        <v>27</v>
      </c>
      <c r="J100" s="89">
        <v>0.71</v>
      </c>
      <c r="K100" s="35"/>
      <c r="L100" s="24">
        <f t="shared" si="2"/>
        <v>0</v>
      </c>
      <c r="M100" s="25" t="str">
        <f t="shared" si="3"/>
        <v>OK</v>
      </c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5"/>
      <c r="AI100" s="75"/>
      <c r="AJ100" s="75"/>
      <c r="AK100" s="75"/>
    </row>
    <row r="101" spans="1:37" ht="39.950000000000003" customHeight="1" x14ac:dyDescent="0.25">
      <c r="A101" s="124"/>
      <c r="B101" s="113"/>
      <c r="C101" s="51">
        <v>98</v>
      </c>
      <c r="D101" s="52" t="s">
        <v>318</v>
      </c>
      <c r="E101" s="51" t="s">
        <v>186</v>
      </c>
      <c r="F101" s="51" t="s">
        <v>584</v>
      </c>
      <c r="G101" s="55" t="s">
        <v>187</v>
      </c>
      <c r="H101" s="51" t="s">
        <v>34</v>
      </c>
      <c r="I101" s="54" t="s">
        <v>27</v>
      </c>
      <c r="J101" s="89">
        <v>5.9</v>
      </c>
      <c r="K101" s="35">
        <v>25</v>
      </c>
      <c r="L101" s="24">
        <f t="shared" si="2"/>
        <v>0</v>
      </c>
      <c r="M101" s="25" t="str">
        <f t="shared" si="3"/>
        <v>OK</v>
      </c>
      <c r="N101" s="74"/>
      <c r="O101" s="74"/>
      <c r="P101" s="74"/>
      <c r="Q101" s="74">
        <v>25</v>
      </c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5"/>
      <c r="AI101" s="75"/>
      <c r="AJ101" s="75"/>
      <c r="AK101" s="75"/>
    </row>
    <row r="102" spans="1:37" ht="39.950000000000003" customHeight="1" x14ac:dyDescent="0.25">
      <c r="A102" s="124"/>
      <c r="B102" s="113"/>
      <c r="C102" s="51">
        <v>99</v>
      </c>
      <c r="D102" s="52" t="s">
        <v>318</v>
      </c>
      <c r="E102" s="51" t="s">
        <v>190</v>
      </c>
      <c r="F102" s="51" t="s">
        <v>584</v>
      </c>
      <c r="G102" s="53" t="s">
        <v>191</v>
      </c>
      <c r="H102" s="51" t="s">
        <v>25</v>
      </c>
      <c r="I102" s="54" t="s">
        <v>27</v>
      </c>
      <c r="J102" s="89">
        <v>3.2</v>
      </c>
      <c r="K102" s="35">
        <v>25</v>
      </c>
      <c r="L102" s="24">
        <f t="shared" si="2"/>
        <v>25</v>
      </c>
      <c r="M102" s="25" t="str">
        <f t="shared" si="3"/>
        <v>OK</v>
      </c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5"/>
      <c r="AI102" s="75"/>
      <c r="AJ102" s="75"/>
      <c r="AK102" s="75"/>
    </row>
    <row r="103" spans="1:37" ht="39.950000000000003" customHeight="1" x14ac:dyDescent="0.25">
      <c r="A103" s="124"/>
      <c r="B103" s="113"/>
      <c r="C103" s="51">
        <v>100</v>
      </c>
      <c r="D103" s="52" t="s">
        <v>318</v>
      </c>
      <c r="E103" s="51" t="s">
        <v>188</v>
      </c>
      <c r="F103" s="51" t="s">
        <v>583</v>
      </c>
      <c r="G103" s="55" t="s">
        <v>189</v>
      </c>
      <c r="H103" s="51" t="s">
        <v>34</v>
      </c>
      <c r="I103" s="54" t="s">
        <v>27</v>
      </c>
      <c r="J103" s="89">
        <v>0.95</v>
      </c>
      <c r="K103" s="40">
        <v>15</v>
      </c>
      <c r="L103" s="24">
        <f t="shared" si="2"/>
        <v>15</v>
      </c>
      <c r="M103" s="25" t="str">
        <f t="shared" si="3"/>
        <v>OK</v>
      </c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5"/>
      <c r="AI103" s="75"/>
      <c r="AJ103" s="75"/>
      <c r="AK103" s="75"/>
    </row>
    <row r="104" spans="1:37" ht="39.950000000000003" customHeight="1" x14ac:dyDescent="0.25">
      <c r="A104" s="124"/>
      <c r="B104" s="113"/>
      <c r="C104" s="51">
        <v>101</v>
      </c>
      <c r="D104" s="52" t="s">
        <v>318</v>
      </c>
      <c r="E104" s="51" t="s">
        <v>201</v>
      </c>
      <c r="F104" s="51" t="s">
        <v>585</v>
      </c>
      <c r="G104" s="53" t="s">
        <v>504</v>
      </c>
      <c r="H104" s="51" t="s">
        <v>34</v>
      </c>
      <c r="I104" s="54" t="s">
        <v>27</v>
      </c>
      <c r="J104" s="89">
        <v>52.65</v>
      </c>
      <c r="K104" s="40">
        <v>10</v>
      </c>
      <c r="L104" s="24">
        <f t="shared" si="2"/>
        <v>0</v>
      </c>
      <c r="M104" s="25" t="str">
        <f t="shared" si="3"/>
        <v>OK</v>
      </c>
      <c r="N104" s="74"/>
      <c r="O104" s="74"/>
      <c r="P104" s="74"/>
      <c r="Q104" s="74">
        <v>10</v>
      </c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5"/>
      <c r="AI104" s="75"/>
      <c r="AJ104" s="75"/>
      <c r="AK104" s="75"/>
    </row>
    <row r="105" spans="1:37" ht="39.950000000000003" customHeight="1" x14ac:dyDescent="0.25">
      <c r="A105" s="124"/>
      <c r="B105" s="113"/>
      <c r="C105" s="51">
        <v>102</v>
      </c>
      <c r="D105" s="52" t="s">
        <v>318</v>
      </c>
      <c r="E105" s="51" t="s">
        <v>350</v>
      </c>
      <c r="F105" s="51" t="s">
        <v>583</v>
      </c>
      <c r="G105" s="53" t="s">
        <v>351</v>
      </c>
      <c r="H105" s="51" t="s">
        <v>34</v>
      </c>
      <c r="I105" s="54" t="s">
        <v>27</v>
      </c>
      <c r="J105" s="89">
        <v>0.7</v>
      </c>
      <c r="K105" s="40"/>
      <c r="L105" s="24">
        <f t="shared" si="2"/>
        <v>0</v>
      </c>
      <c r="M105" s="25" t="str">
        <f t="shared" si="3"/>
        <v>OK</v>
      </c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5"/>
      <c r="AI105" s="75"/>
      <c r="AJ105" s="75"/>
      <c r="AK105" s="75"/>
    </row>
    <row r="106" spans="1:37" ht="39.950000000000003" customHeight="1" x14ac:dyDescent="0.25">
      <c r="A106" s="124"/>
      <c r="B106" s="113"/>
      <c r="C106" s="51">
        <v>103</v>
      </c>
      <c r="D106" s="52" t="s">
        <v>318</v>
      </c>
      <c r="E106" s="51" t="s">
        <v>197</v>
      </c>
      <c r="F106" s="51" t="s">
        <v>583</v>
      </c>
      <c r="G106" s="53" t="s">
        <v>349</v>
      </c>
      <c r="H106" s="51" t="s">
        <v>34</v>
      </c>
      <c r="I106" s="54" t="s">
        <v>27</v>
      </c>
      <c r="J106" s="89">
        <v>0.71</v>
      </c>
      <c r="K106" s="40"/>
      <c r="L106" s="24">
        <f t="shared" si="2"/>
        <v>0</v>
      </c>
      <c r="M106" s="25" t="str">
        <f t="shared" si="3"/>
        <v>OK</v>
      </c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5"/>
      <c r="AI106" s="75"/>
      <c r="AJ106" s="75"/>
      <c r="AK106" s="75"/>
    </row>
    <row r="107" spans="1:37" ht="39.950000000000003" customHeight="1" x14ac:dyDescent="0.25">
      <c r="A107" s="124"/>
      <c r="B107" s="113"/>
      <c r="C107" s="51">
        <v>104</v>
      </c>
      <c r="D107" s="52" t="s">
        <v>318</v>
      </c>
      <c r="E107" s="51" t="s">
        <v>505</v>
      </c>
      <c r="F107" s="51" t="s">
        <v>502</v>
      </c>
      <c r="G107" s="53" t="s">
        <v>198</v>
      </c>
      <c r="H107" s="51" t="s">
        <v>34</v>
      </c>
      <c r="I107" s="54" t="s">
        <v>27</v>
      </c>
      <c r="J107" s="89">
        <v>12.85</v>
      </c>
      <c r="K107" s="40">
        <v>5</v>
      </c>
      <c r="L107" s="24">
        <f t="shared" si="2"/>
        <v>0</v>
      </c>
      <c r="M107" s="25" t="str">
        <f t="shared" si="3"/>
        <v>OK</v>
      </c>
      <c r="N107" s="74"/>
      <c r="O107" s="74"/>
      <c r="P107" s="74"/>
      <c r="Q107" s="74">
        <v>5</v>
      </c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5"/>
      <c r="AI107" s="75"/>
      <c r="AJ107" s="75"/>
      <c r="AK107" s="75"/>
    </row>
    <row r="108" spans="1:37" ht="39.950000000000003" customHeight="1" x14ac:dyDescent="0.25">
      <c r="A108" s="125"/>
      <c r="B108" s="114"/>
      <c r="C108" s="51">
        <v>105</v>
      </c>
      <c r="D108" s="52" t="s">
        <v>318</v>
      </c>
      <c r="E108" s="51" t="s">
        <v>199</v>
      </c>
      <c r="F108" s="51" t="s">
        <v>584</v>
      </c>
      <c r="G108" s="53" t="s">
        <v>200</v>
      </c>
      <c r="H108" s="51" t="s">
        <v>25</v>
      </c>
      <c r="I108" s="54" t="s">
        <v>27</v>
      </c>
      <c r="J108" s="89">
        <v>7.78</v>
      </c>
      <c r="K108" s="40">
        <v>5</v>
      </c>
      <c r="L108" s="24">
        <f t="shared" si="2"/>
        <v>0</v>
      </c>
      <c r="M108" s="25" t="str">
        <f t="shared" si="3"/>
        <v>OK</v>
      </c>
      <c r="N108" s="74"/>
      <c r="O108" s="74"/>
      <c r="P108" s="74"/>
      <c r="Q108" s="74">
        <v>5</v>
      </c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5"/>
      <c r="AI108" s="75"/>
      <c r="AJ108" s="75"/>
      <c r="AK108" s="75"/>
    </row>
    <row r="109" spans="1:37" ht="39.950000000000003" customHeight="1" x14ac:dyDescent="0.25">
      <c r="A109" s="126">
        <v>11</v>
      </c>
      <c r="B109" s="120" t="s">
        <v>410</v>
      </c>
      <c r="C109" s="47">
        <v>106</v>
      </c>
      <c r="D109" s="48" t="s">
        <v>318</v>
      </c>
      <c r="E109" s="47" t="s">
        <v>216</v>
      </c>
      <c r="F109" s="47" t="s">
        <v>507</v>
      </c>
      <c r="G109" s="49" t="s">
        <v>217</v>
      </c>
      <c r="H109" s="47" t="s">
        <v>25</v>
      </c>
      <c r="I109" s="50" t="s">
        <v>27</v>
      </c>
      <c r="J109" s="88">
        <v>46.76</v>
      </c>
      <c r="K109" s="35"/>
      <c r="L109" s="24">
        <f t="shared" si="2"/>
        <v>0</v>
      </c>
      <c r="M109" s="25" t="str">
        <f t="shared" si="3"/>
        <v>OK</v>
      </c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5"/>
      <c r="AI109" s="75"/>
      <c r="AJ109" s="75"/>
      <c r="AK109" s="75"/>
    </row>
    <row r="110" spans="1:37" ht="39.950000000000003" customHeight="1" x14ac:dyDescent="0.25">
      <c r="A110" s="127"/>
      <c r="B110" s="121"/>
      <c r="C110" s="47">
        <v>107</v>
      </c>
      <c r="D110" s="48" t="s">
        <v>318</v>
      </c>
      <c r="E110" s="47" t="s">
        <v>212</v>
      </c>
      <c r="F110" s="47" t="s">
        <v>455</v>
      </c>
      <c r="G110" s="56" t="s">
        <v>358</v>
      </c>
      <c r="H110" s="47" t="s">
        <v>25</v>
      </c>
      <c r="I110" s="50" t="s">
        <v>27</v>
      </c>
      <c r="J110" s="88">
        <v>33.42</v>
      </c>
      <c r="K110" s="35">
        <v>10</v>
      </c>
      <c r="L110" s="24">
        <f t="shared" si="2"/>
        <v>5</v>
      </c>
      <c r="M110" s="25" t="str">
        <f t="shared" si="3"/>
        <v>OK</v>
      </c>
      <c r="N110" s="74">
        <v>5</v>
      </c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5"/>
      <c r="AI110" s="75"/>
      <c r="AJ110" s="75"/>
      <c r="AK110" s="75"/>
    </row>
    <row r="111" spans="1:37" ht="39.950000000000003" customHeight="1" x14ac:dyDescent="0.25">
      <c r="A111" s="128"/>
      <c r="B111" s="122"/>
      <c r="C111" s="47">
        <v>108</v>
      </c>
      <c r="D111" s="48" t="s">
        <v>318</v>
      </c>
      <c r="E111" s="47" t="s">
        <v>215</v>
      </c>
      <c r="F111" s="47" t="s">
        <v>416</v>
      </c>
      <c r="G111" s="56" t="s">
        <v>508</v>
      </c>
      <c r="H111" s="47" t="s">
        <v>25</v>
      </c>
      <c r="I111" s="50" t="s">
        <v>27</v>
      </c>
      <c r="J111" s="88">
        <v>8.2100000000000009</v>
      </c>
      <c r="K111" s="40">
        <v>10</v>
      </c>
      <c r="L111" s="24">
        <f t="shared" si="2"/>
        <v>5</v>
      </c>
      <c r="M111" s="25" t="str">
        <f t="shared" si="3"/>
        <v>OK</v>
      </c>
      <c r="N111" s="74">
        <v>5</v>
      </c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5"/>
      <c r="AI111" s="75"/>
      <c r="AJ111" s="75"/>
      <c r="AK111" s="75"/>
    </row>
    <row r="112" spans="1:37" ht="39.950000000000003" customHeight="1" x14ac:dyDescent="0.25">
      <c r="A112" s="109">
        <v>12</v>
      </c>
      <c r="B112" s="112" t="s">
        <v>410</v>
      </c>
      <c r="C112" s="51">
        <v>109</v>
      </c>
      <c r="D112" s="52" t="s">
        <v>317</v>
      </c>
      <c r="E112" s="51" t="s">
        <v>207</v>
      </c>
      <c r="F112" s="51" t="s">
        <v>478</v>
      </c>
      <c r="G112" s="63" t="s">
        <v>354</v>
      </c>
      <c r="H112" s="51" t="s">
        <v>28</v>
      </c>
      <c r="I112" s="54" t="s">
        <v>27</v>
      </c>
      <c r="J112" s="89">
        <v>1.1000000000000001</v>
      </c>
      <c r="K112" s="40">
        <v>1</v>
      </c>
      <c r="L112" s="24">
        <f t="shared" si="2"/>
        <v>1</v>
      </c>
      <c r="M112" s="25" t="str">
        <f t="shared" si="3"/>
        <v>OK</v>
      </c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5"/>
      <c r="AI112" s="75"/>
      <c r="AJ112" s="75"/>
      <c r="AK112" s="75"/>
    </row>
    <row r="113" spans="1:37" ht="39.950000000000003" customHeight="1" x14ac:dyDescent="0.25">
      <c r="A113" s="110"/>
      <c r="B113" s="113"/>
      <c r="C113" s="51">
        <v>110</v>
      </c>
      <c r="D113" s="52" t="s">
        <v>317</v>
      </c>
      <c r="E113" s="51" t="s">
        <v>209</v>
      </c>
      <c r="F113" s="51" t="s">
        <v>509</v>
      </c>
      <c r="G113" s="63" t="s">
        <v>356</v>
      </c>
      <c r="H113" s="51" t="s">
        <v>28</v>
      </c>
      <c r="I113" s="54" t="s">
        <v>27</v>
      </c>
      <c r="J113" s="89">
        <v>2</v>
      </c>
      <c r="K113" s="35"/>
      <c r="L113" s="24">
        <f t="shared" si="2"/>
        <v>0</v>
      </c>
      <c r="M113" s="25" t="str">
        <f t="shared" si="3"/>
        <v>OK</v>
      </c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5"/>
      <c r="AI113" s="75"/>
      <c r="AJ113" s="75"/>
      <c r="AK113" s="75"/>
    </row>
    <row r="114" spans="1:37" ht="39.950000000000003" customHeight="1" x14ac:dyDescent="0.25">
      <c r="A114" s="110"/>
      <c r="B114" s="113"/>
      <c r="C114" s="51">
        <v>111</v>
      </c>
      <c r="D114" s="52" t="s">
        <v>317</v>
      </c>
      <c r="E114" s="51" t="s">
        <v>208</v>
      </c>
      <c r="F114" s="51" t="s">
        <v>509</v>
      </c>
      <c r="G114" s="63" t="s">
        <v>355</v>
      </c>
      <c r="H114" s="51" t="s">
        <v>28</v>
      </c>
      <c r="I114" s="54" t="s">
        <v>27</v>
      </c>
      <c r="J114" s="89">
        <v>2.5</v>
      </c>
      <c r="K114" s="35"/>
      <c r="L114" s="24">
        <f t="shared" si="2"/>
        <v>0</v>
      </c>
      <c r="M114" s="25" t="str">
        <f t="shared" si="3"/>
        <v>OK</v>
      </c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5"/>
      <c r="AI114" s="75"/>
      <c r="AJ114" s="75"/>
      <c r="AK114" s="75"/>
    </row>
    <row r="115" spans="1:37" ht="39.950000000000003" customHeight="1" x14ac:dyDescent="0.25">
      <c r="A115" s="110"/>
      <c r="B115" s="113"/>
      <c r="C115" s="51">
        <v>112</v>
      </c>
      <c r="D115" s="52" t="s">
        <v>318</v>
      </c>
      <c r="E115" s="51" t="s">
        <v>202</v>
      </c>
      <c r="F115" s="51" t="s">
        <v>445</v>
      </c>
      <c r="G115" s="55" t="s">
        <v>352</v>
      </c>
      <c r="H115" s="51" t="s">
        <v>30</v>
      </c>
      <c r="I115" s="54" t="s">
        <v>27</v>
      </c>
      <c r="J115" s="89">
        <v>0.5</v>
      </c>
      <c r="K115" s="35"/>
      <c r="L115" s="24">
        <f t="shared" si="2"/>
        <v>0</v>
      </c>
      <c r="M115" s="25" t="str">
        <f t="shared" si="3"/>
        <v>OK</v>
      </c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5"/>
      <c r="AI115" s="75"/>
      <c r="AJ115" s="75"/>
      <c r="AK115" s="75"/>
    </row>
    <row r="116" spans="1:37" ht="39.950000000000003" customHeight="1" x14ac:dyDescent="0.25">
      <c r="A116" s="110"/>
      <c r="B116" s="113"/>
      <c r="C116" s="51">
        <v>113</v>
      </c>
      <c r="D116" s="52" t="s">
        <v>318</v>
      </c>
      <c r="E116" s="51" t="s">
        <v>203</v>
      </c>
      <c r="F116" s="51" t="s">
        <v>445</v>
      </c>
      <c r="G116" s="55" t="s">
        <v>353</v>
      </c>
      <c r="H116" s="51" t="s">
        <v>30</v>
      </c>
      <c r="I116" s="54" t="s">
        <v>27</v>
      </c>
      <c r="J116" s="89">
        <v>0.5</v>
      </c>
      <c r="K116" s="35"/>
      <c r="L116" s="24">
        <f t="shared" si="2"/>
        <v>0</v>
      </c>
      <c r="M116" s="25" t="str">
        <f t="shared" si="3"/>
        <v>OK</v>
      </c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5"/>
      <c r="AI116" s="75"/>
      <c r="AJ116" s="75"/>
      <c r="AK116" s="75"/>
    </row>
    <row r="117" spans="1:37" ht="39.950000000000003" customHeight="1" x14ac:dyDescent="0.25">
      <c r="A117" s="110"/>
      <c r="B117" s="113"/>
      <c r="C117" s="51">
        <v>114</v>
      </c>
      <c r="D117" s="52" t="s">
        <v>318</v>
      </c>
      <c r="E117" s="51" t="s">
        <v>222</v>
      </c>
      <c r="F117" s="51" t="s">
        <v>510</v>
      </c>
      <c r="G117" s="55" t="s">
        <v>363</v>
      </c>
      <c r="H117" s="51" t="s">
        <v>28</v>
      </c>
      <c r="I117" s="54" t="s">
        <v>27</v>
      </c>
      <c r="J117" s="89">
        <v>10</v>
      </c>
      <c r="K117" s="35">
        <v>10</v>
      </c>
      <c r="L117" s="24">
        <f t="shared" si="2"/>
        <v>10</v>
      </c>
      <c r="M117" s="25" t="str">
        <f t="shared" si="3"/>
        <v>OK</v>
      </c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5"/>
      <c r="AI117" s="75"/>
      <c r="AJ117" s="75"/>
      <c r="AK117" s="75"/>
    </row>
    <row r="118" spans="1:37" ht="39.950000000000003" customHeight="1" x14ac:dyDescent="0.25">
      <c r="A118" s="110"/>
      <c r="B118" s="113"/>
      <c r="C118" s="51">
        <v>115</v>
      </c>
      <c r="D118" s="52" t="s">
        <v>318</v>
      </c>
      <c r="E118" s="51" t="s">
        <v>221</v>
      </c>
      <c r="F118" s="51" t="s">
        <v>510</v>
      </c>
      <c r="G118" s="55" t="s">
        <v>362</v>
      </c>
      <c r="H118" s="51" t="s">
        <v>37</v>
      </c>
      <c r="I118" s="54" t="s">
        <v>27</v>
      </c>
      <c r="J118" s="89">
        <v>7.2</v>
      </c>
      <c r="K118" s="35">
        <v>13</v>
      </c>
      <c r="L118" s="24">
        <f t="shared" si="2"/>
        <v>13</v>
      </c>
      <c r="M118" s="25" t="str">
        <f t="shared" si="3"/>
        <v>OK</v>
      </c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5"/>
      <c r="AI118" s="75"/>
      <c r="AJ118" s="75"/>
      <c r="AK118" s="75"/>
    </row>
    <row r="119" spans="1:37" ht="39.950000000000003" customHeight="1" x14ac:dyDescent="0.25">
      <c r="A119" s="110"/>
      <c r="B119" s="113"/>
      <c r="C119" s="51">
        <v>116</v>
      </c>
      <c r="D119" s="52" t="s">
        <v>318</v>
      </c>
      <c r="E119" s="51" t="s">
        <v>219</v>
      </c>
      <c r="F119" s="51" t="s">
        <v>412</v>
      </c>
      <c r="G119" s="53" t="s">
        <v>360</v>
      </c>
      <c r="H119" s="51" t="s">
        <v>28</v>
      </c>
      <c r="I119" s="54" t="s">
        <v>27</v>
      </c>
      <c r="J119" s="89">
        <v>10.27</v>
      </c>
      <c r="K119" s="40"/>
      <c r="L119" s="24">
        <f t="shared" si="2"/>
        <v>0</v>
      </c>
      <c r="M119" s="25" t="str">
        <f t="shared" si="3"/>
        <v>OK</v>
      </c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5"/>
      <c r="AI119" s="75"/>
      <c r="AJ119" s="75"/>
      <c r="AK119" s="75"/>
    </row>
    <row r="120" spans="1:37" ht="39.950000000000003" customHeight="1" x14ac:dyDescent="0.25">
      <c r="A120" s="110"/>
      <c r="B120" s="113"/>
      <c r="C120" s="51">
        <v>117</v>
      </c>
      <c r="D120" s="52" t="s">
        <v>318</v>
      </c>
      <c r="E120" s="51" t="s">
        <v>218</v>
      </c>
      <c r="F120" s="51" t="s">
        <v>416</v>
      </c>
      <c r="G120" s="55" t="s">
        <v>359</v>
      </c>
      <c r="H120" s="51" t="s">
        <v>28</v>
      </c>
      <c r="I120" s="54" t="s">
        <v>27</v>
      </c>
      <c r="J120" s="89">
        <v>0.7</v>
      </c>
      <c r="K120" s="35">
        <v>25</v>
      </c>
      <c r="L120" s="24">
        <f t="shared" si="2"/>
        <v>10</v>
      </c>
      <c r="M120" s="25" t="str">
        <f t="shared" si="3"/>
        <v>OK</v>
      </c>
      <c r="N120" s="74">
        <v>15</v>
      </c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5"/>
      <c r="AI120" s="75"/>
      <c r="AJ120" s="75"/>
      <c r="AK120" s="75"/>
    </row>
    <row r="121" spans="1:37" ht="39.950000000000003" customHeight="1" x14ac:dyDescent="0.25">
      <c r="A121" s="110"/>
      <c r="B121" s="113"/>
      <c r="C121" s="51">
        <v>118</v>
      </c>
      <c r="D121" s="52" t="s">
        <v>318</v>
      </c>
      <c r="E121" s="51" t="s">
        <v>220</v>
      </c>
      <c r="F121" s="51" t="s">
        <v>412</v>
      </c>
      <c r="G121" s="53" t="s">
        <v>361</v>
      </c>
      <c r="H121" s="51" t="s">
        <v>28</v>
      </c>
      <c r="I121" s="54" t="s">
        <v>27</v>
      </c>
      <c r="J121" s="89">
        <v>6</v>
      </c>
      <c r="K121" s="35"/>
      <c r="L121" s="24">
        <f t="shared" si="2"/>
        <v>0</v>
      </c>
      <c r="M121" s="25" t="str">
        <f t="shared" si="3"/>
        <v>OK</v>
      </c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5"/>
      <c r="AI121" s="75"/>
      <c r="AJ121" s="75"/>
      <c r="AK121" s="75"/>
    </row>
    <row r="122" spans="1:37" ht="39.950000000000003" customHeight="1" x14ac:dyDescent="0.25">
      <c r="A122" s="110"/>
      <c r="B122" s="113"/>
      <c r="C122" s="51">
        <v>119</v>
      </c>
      <c r="D122" s="52" t="s">
        <v>382</v>
      </c>
      <c r="E122" s="51" t="s">
        <v>301</v>
      </c>
      <c r="F122" s="51" t="s">
        <v>511</v>
      </c>
      <c r="G122" s="79" t="s">
        <v>302</v>
      </c>
      <c r="H122" s="51" t="s">
        <v>25</v>
      </c>
      <c r="I122" s="51" t="s">
        <v>27</v>
      </c>
      <c r="J122" s="89">
        <v>179.7</v>
      </c>
      <c r="K122" s="35">
        <v>1</v>
      </c>
      <c r="L122" s="24">
        <f t="shared" si="2"/>
        <v>0</v>
      </c>
      <c r="M122" s="25" t="str">
        <f t="shared" si="3"/>
        <v>OK</v>
      </c>
      <c r="N122" s="74">
        <v>1</v>
      </c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5"/>
      <c r="AI122" s="75"/>
      <c r="AJ122" s="75"/>
      <c r="AK122" s="75"/>
    </row>
    <row r="123" spans="1:37" ht="39.950000000000003" customHeight="1" x14ac:dyDescent="0.25">
      <c r="A123" s="110"/>
      <c r="B123" s="113"/>
      <c r="C123" s="51">
        <v>120</v>
      </c>
      <c r="D123" s="52" t="s">
        <v>317</v>
      </c>
      <c r="E123" s="51" t="s">
        <v>299</v>
      </c>
      <c r="F123" s="51" t="s">
        <v>416</v>
      </c>
      <c r="G123" s="79" t="s">
        <v>300</v>
      </c>
      <c r="H123" s="51" t="s">
        <v>25</v>
      </c>
      <c r="I123" s="54" t="s">
        <v>27</v>
      </c>
      <c r="J123" s="89">
        <v>0.7</v>
      </c>
      <c r="K123" s="35"/>
      <c r="L123" s="24">
        <f t="shared" si="2"/>
        <v>0</v>
      </c>
      <c r="M123" s="25" t="str">
        <f t="shared" si="3"/>
        <v>OK</v>
      </c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5"/>
      <c r="AI123" s="75"/>
      <c r="AJ123" s="75"/>
      <c r="AK123" s="75"/>
    </row>
    <row r="124" spans="1:37" ht="39.950000000000003" customHeight="1" x14ac:dyDescent="0.25">
      <c r="A124" s="110"/>
      <c r="B124" s="113"/>
      <c r="C124" s="51">
        <v>121</v>
      </c>
      <c r="D124" s="52" t="s">
        <v>318</v>
      </c>
      <c r="E124" s="51" t="s">
        <v>277</v>
      </c>
      <c r="F124" s="51" t="s">
        <v>512</v>
      </c>
      <c r="G124" s="53" t="s">
        <v>278</v>
      </c>
      <c r="H124" s="51" t="s">
        <v>37</v>
      </c>
      <c r="I124" s="80" t="s">
        <v>27</v>
      </c>
      <c r="J124" s="89">
        <v>7</v>
      </c>
      <c r="K124" s="35"/>
      <c r="L124" s="24">
        <f t="shared" si="2"/>
        <v>0</v>
      </c>
      <c r="M124" s="25" t="str">
        <f t="shared" si="3"/>
        <v>OK</v>
      </c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5"/>
      <c r="AI124" s="75"/>
      <c r="AJ124" s="75"/>
      <c r="AK124" s="75"/>
    </row>
    <row r="125" spans="1:37" ht="39.950000000000003" customHeight="1" x14ac:dyDescent="0.25">
      <c r="A125" s="110"/>
      <c r="B125" s="113"/>
      <c r="C125" s="51">
        <v>122</v>
      </c>
      <c r="D125" s="52" t="s">
        <v>317</v>
      </c>
      <c r="E125" s="51" t="s">
        <v>211</v>
      </c>
      <c r="F125" s="51" t="s">
        <v>513</v>
      </c>
      <c r="G125" s="53" t="s">
        <v>514</v>
      </c>
      <c r="H125" s="51" t="s">
        <v>28</v>
      </c>
      <c r="I125" s="54" t="s">
        <v>27</v>
      </c>
      <c r="J125" s="89">
        <v>3.75</v>
      </c>
      <c r="K125" s="35">
        <v>1</v>
      </c>
      <c r="L125" s="24">
        <f t="shared" si="2"/>
        <v>0</v>
      </c>
      <c r="M125" s="25" t="str">
        <f t="shared" si="3"/>
        <v>OK</v>
      </c>
      <c r="N125" s="74">
        <v>1</v>
      </c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5"/>
      <c r="AI125" s="75"/>
      <c r="AJ125" s="75"/>
      <c r="AK125" s="75"/>
    </row>
    <row r="126" spans="1:37" ht="39.950000000000003" customHeight="1" x14ac:dyDescent="0.25">
      <c r="A126" s="110"/>
      <c r="B126" s="113"/>
      <c r="C126" s="51">
        <v>123</v>
      </c>
      <c r="D126" s="52" t="s">
        <v>317</v>
      </c>
      <c r="E126" s="51" t="s">
        <v>210</v>
      </c>
      <c r="F126" s="51" t="s">
        <v>515</v>
      </c>
      <c r="G126" s="53" t="s">
        <v>357</v>
      </c>
      <c r="H126" s="51" t="s">
        <v>28</v>
      </c>
      <c r="I126" s="54" t="s">
        <v>27</v>
      </c>
      <c r="J126" s="89">
        <v>39.15</v>
      </c>
      <c r="K126" s="40"/>
      <c r="L126" s="24">
        <f t="shared" si="2"/>
        <v>0</v>
      </c>
      <c r="M126" s="25" t="str">
        <f t="shared" si="3"/>
        <v>OK</v>
      </c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5"/>
      <c r="AI126" s="75"/>
      <c r="AJ126" s="75"/>
      <c r="AK126" s="75"/>
    </row>
    <row r="127" spans="1:37" ht="39.950000000000003" customHeight="1" x14ac:dyDescent="0.25">
      <c r="A127" s="110"/>
      <c r="B127" s="113"/>
      <c r="C127" s="51">
        <v>124</v>
      </c>
      <c r="D127" s="52" t="s">
        <v>318</v>
      </c>
      <c r="E127" s="51" t="s">
        <v>206</v>
      </c>
      <c r="F127" s="51" t="s">
        <v>515</v>
      </c>
      <c r="G127" s="63" t="s">
        <v>516</v>
      </c>
      <c r="H127" s="51" t="s">
        <v>25</v>
      </c>
      <c r="I127" s="54" t="s">
        <v>27</v>
      </c>
      <c r="J127" s="89">
        <v>0.6</v>
      </c>
      <c r="K127" s="35">
        <v>100</v>
      </c>
      <c r="L127" s="24">
        <f t="shared" si="2"/>
        <v>0</v>
      </c>
      <c r="M127" s="25" t="str">
        <f t="shared" si="3"/>
        <v>OK</v>
      </c>
      <c r="N127" s="74">
        <v>100</v>
      </c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5"/>
      <c r="AI127" s="75"/>
      <c r="AJ127" s="75"/>
      <c r="AK127" s="75"/>
    </row>
    <row r="128" spans="1:37" ht="39.950000000000003" customHeight="1" x14ac:dyDescent="0.25">
      <c r="A128" s="110"/>
      <c r="B128" s="113"/>
      <c r="C128" s="51">
        <v>125</v>
      </c>
      <c r="D128" s="52" t="s">
        <v>318</v>
      </c>
      <c r="E128" s="51" t="s">
        <v>204</v>
      </c>
      <c r="F128" s="51" t="s">
        <v>455</v>
      </c>
      <c r="G128" s="63" t="s">
        <v>397</v>
      </c>
      <c r="H128" s="51" t="s">
        <v>25</v>
      </c>
      <c r="I128" s="54" t="s">
        <v>27</v>
      </c>
      <c r="J128" s="89">
        <v>5.2</v>
      </c>
      <c r="K128" s="35"/>
      <c r="L128" s="24">
        <f t="shared" si="2"/>
        <v>0</v>
      </c>
      <c r="M128" s="25" t="str">
        <f t="shared" si="3"/>
        <v>OK</v>
      </c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5"/>
      <c r="AI128" s="75"/>
      <c r="AJ128" s="75"/>
      <c r="AK128" s="75"/>
    </row>
    <row r="129" spans="1:37" ht="39.950000000000003" customHeight="1" x14ac:dyDescent="0.25">
      <c r="A129" s="111"/>
      <c r="B129" s="114"/>
      <c r="C129" s="51">
        <v>126</v>
      </c>
      <c r="D129" s="52" t="s">
        <v>318</v>
      </c>
      <c r="E129" s="51" t="s">
        <v>205</v>
      </c>
      <c r="F129" s="51" t="s">
        <v>455</v>
      </c>
      <c r="G129" s="63" t="s">
        <v>398</v>
      </c>
      <c r="H129" s="51" t="s">
        <v>25</v>
      </c>
      <c r="I129" s="54" t="s">
        <v>27</v>
      </c>
      <c r="J129" s="89">
        <v>5.3</v>
      </c>
      <c r="K129" s="35">
        <v>5</v>
      </c>
      <c r="L129" s="24">
        <f t="shared" si="2"/>
        <v>5</v>
      </c>
      <c r="M129" s="25" t="str">
        <f t="shared" si="3"/>
        <v>OK</v>
      </c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5"/>
      <c r="AI129" s="75"/>
      <c r="AJ129" s="75"/>
      <c r="AK129" s="75"/>
    </row>
    <row r="130" spans="1:37" ht="39.950000000000003" customHeight="1" x14ac:dyDescent="0.25">
      <c r="A130" s="81">
        <v>13</v>
      </c>
      <c r="B130" s="82" t="s">
        <v>517</v>
      </c>
      <c r="C130" s="47">
        <v>127</v>
      </c>
      <c r="D130" s="48" t="s">
        <v>316</v>
      </c>
      <c r="E130" s="47" t="s">
        <v>225</v>
      </c>
      <c r="F130" s="47" t="s">
        <v>518</v>
      </c>
      <c r="G130" s="49" t="s">
        <v>366</v>
      </c>
      <c r="H130" s="47" t="s">
        <v>36</v>
      </c>
      <c r="I130" s="50" t="s">
        <v>27</v>
      </c>
      <c r="J130" s="88">
        <v>15.2</v>
      </c>
      <c r="K130" s="35">
        <v>150</v>
      </c>
      <c r="L130" s="24">
        <f t="shared" si="2"/>
        <v>150</v>
      </c>
      <c r="M130" s="25" t="str">
        <f t="shared" si="3"/>
        <v>OK</v>
      </c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5"/>
      <c r="AI130" s="75"/>
      <c r="AJ130" s="75"/>
      <c r="AK130" s="75"/>
    </row>
    <row r="131" spans="1:37" ht="39.950000000000003" customHeight="1" x14ac:dyDescent="0.25">
      <c r="A131" s="83">
        <v>14</v>
      </c>
      <c r="B131" s="84" t="s">
        <v>519</v>
      </c>
      <c r="C131" s="51">
        <v>128</v>
      </c>
      <c r="D131" s="52" t="s">
        <v>367</v>
      </c>
      <c r="E131" s="51" t="s">
        <v>226</v>
      </c>
      <c r="F131" s="51" t="s">
        <v>520</v>
      </c>
      <c r="G131" s="53" t="s">
        <v>368</v>
      </c>
      <c r="H131" s="51" t="s">
        <v>36</v>
      </c>
      <c r="I131" s="54" t="s">
        <v>27</v>
      </c>
      <c r="J131" s="89">
        <v>12.01</v>
      </c>
      <c r="K131" s="35">
        <v>250</v>
      </c>
      <c r="L131" s="24">
        <f t="shared" si="2"/>
        <v>150</v>
      </c>
      <c r="M131" s="25" t="str">
        <f t="shared" si="3"/>
        <v>OK</v>
      </c>
      <c r="N131" s="74"/>
      <c r="O131" s="74">
        <v>100</v>
      </c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5"/>
      <c r="AI131" s="75"/>
      <c r="AJ131" s="75"/>
      <c r="AK131" s="75"/>
    </row>
    <row r="132" spans="1:37" ht="39.950000000000003" customHeight="1" x14ac:dyDescent="0.25">
      <c r="A132" s="81">
        <v>15</v>
      </c>
      <c r="B132" s="82" t="s">
        <v>521</v>
      </c>
      <c r="C132" s="47">
        <v>129</v>
      </c>
      <c r="D132" s="48" t="s">
        <v>316</v>
      </c>
      <c r="E132" s="47" t="s">
        <v>227</v>
      </c>
      <c r="F132" s="47" t="s">
        <v>411</v>
      </c>
      <c r="G132" s="64" t="s">
        <v>369</v>
      </c>
      <c r="H132" s="47" t="s">
        <v>37</v>
      </c>
      <c r="I132" s="50" t="s">
        <v>27</v>
      </c>
      <c r="J132" s="88">
        <v>22.12</v>
      </c>
      <c r="K132" s="35"/>
      <c r="L132" s="24">
        <f t="shared" si="2"/>
        <v>0</v>
      </c>
      <c r="M132" s="25" t="str">
        <f t="shared" si="3"/>
        <v>OK</v>
      </c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5"/>
      <c r="AI132" s="75"/>
      <c r="AJ132" s="75"/>
      <c r="AK132" s="75"/>
    </row>
    <row r="133" spans="1:37" ht="39.950000000000003" customHeight="1" x14ac:dyDescent="0.25">
      <c r="A133" s="109">
        <v>16</v>
      </c>
      <c r="B133" s="112" t="s">
        <v>410</v>
      </c>
      <c r="C133" s="51">
        <v>130</v>
      </c>
      <c r="D133" s="52" t="s">
        <v>316</v>
      </c>
      <c r="E133" s="51" t="s">
        <v>176</v>
      </c>
      <c r="F133" s="51" t="s">
        <v>520</v>
      </c>
      <c r="G133" s="53" t="s">
        <v>177</v>
      </c>
      <c r="H133" s="51" t="s">
        <v>37</v>
      </c>
      <c r="I133" s="54" t="s">
        <v>27</v>
      </c>
      <c r="J133" s="89">
        <v>9.0500000000000007</v>
      </c>
      <c r="K133" s="35"/>
      <c r="L133" s="24">
        <f t="shared" ref="L133:L196" si="4">K133-(SUM(N133:AG133))</f>
        <v>0</v>
      </c>
      <c r="M133" s="25" t="str">
        <f t="shared" ref="M133:M196" si="5">IF(L133&lt;0,"ATENÇÃO","OK")</f>
        <v>OK</v>
      </c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5"/>
      <c r="AI133" s="75"/>
      <c r="AJ133" s="75"/>
      <c r="AK133" s="75"/>
    </row>
    <row r="134" spans="1:37" ht="39.950000000000003" customHeight="1" x14ac:dyDescent="0.25">
      <c r="A134" s="110"/>
      <c r="B134" s="113"/>
      <c r="C134" s="51">
        <v>131</v>
      </c>
      <c r="D134" s="52" t="s">
        <v>316</v>
      </c>
      <c r="E134" s="51" t="s">
        <v>178</v>
      </c>
      <c r="F134" s="51" t="s">
        <v>520</v>
      </c>
      <c r="G134" s="53" t="s">
        <v>179</v>
      </c>
      <c r="H134" s="51" t="s">
        <v>37</v>
      </c>
      <c r="I134" s="54" t="s">
        <v>27</v>
      </c>
      <c r="J134" s="89">
        <v>9.0500000000000007</v>
      </c>
      <c r="K134" s="35"/>
      <c r="L134" s="24">
        <f t="shared" si="4"/>
        <v>0</v>
      </c>
      <c r="M134" s="25" t="str">
        <f t="shared" si="5"/>
        <v>OK</v>
      </c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5"/>
      <c r="AI134" s="75"/>
      <c r="AJ134" s="75"/>
      <c r="AK134" s="75"/>
    </row>
    <row r="135" spans="1:37" ht="39.950000000000003" customHeight="1" x14ac:dyDescent="0.25">
      <c r="A135" s="110"/>
      <c r="B135" s="113"/>
      <c r="C135" s="51">
        <v>132</v>
      </c>
      <c r="D135" s="52" t="s">
        <v>316</v>
      </c>
      <c r="E135" s="51" t="s">
        <v>180</v>
      </c>
      <c r="F135" s="51" t="s">
        <v>520</v>
      </c>
      <c r="G135" s="53" t="s">
        <v>181</v>
      </c>
      <c r="H135" s="51" t="s">
        <v>37</v>
      </c>
      <c r="I135" s="54" t="s">
        <v>27</v>
      </c>
      <c r="J135" s="89">
        <v>9.0500000000000007</v>
      </c>
      <c r="K135" s="35"/>
      <c r="L135" s="24">
        <f t="shared" si="4"/>
        <v>0</v>
      </c>
      <c r="M135" s="25" t="str">
        <f t="shared" si="5"/>
        <v>OK</v>
      </c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5"/>
      <c r="AI135" s="75"/>
      <c r="AJ135" s="75"/>
      <c r="AK135" s="75"/>
    </row>
    <row r="136" spans="1:37" ht="39.950000000000003" customHeight="1" x14ac:dyDescent="0.25">
      <c r="A136" s="110"/>
      <c r="B136" s="113"/>
      <c r="C136" s="51">
        <v>133</v>
      </c>
      <c r="D136" s="52" t="s">
        <v>316</v>
      </c>
      <c r="E136" s="51" t="s">
        <v>182</v>
      </c>
      <c r="F136" s="51" t="s">
        <v>520</v>
      </c>
      <c r="G136" s="53" t="s">
        <v>183</v>
      </c>
      <c r="H136" s="51" t="s">
        <v>37</v>
      </c>
      <c r="I136" s="54" t="s">
        <v>27</v>
      </c>
      <c r="J136" s="89">
        <v>9.0500000000000007</v>
      </c>
      <c r="K136" s="35"/>
      <c r="L136" s="24">
        <f t="shared" si="4"/>
        <v>0</v>
      </c>
      <c r="M136" s="25" t="str">
        <f t="shared" si="5"/>
        <v>OK</v>
      </c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5"/>
      <c r="AI136" s="75"/>
      <c r="AJ136" s="75"/>
      <c r="AK136" s="75"/>
    </row>
    <row r="137" spans="1:37" ht="39.950000000000003" customHeight="1" x14ac:dyDescent="0.25">
      <c r="A137" s="110"/>
      <c r="B137" s="113"/>
      <c r="C137" s="51">
        <v>134</v>
      </c>
      <c r="D137" s="52" t="s">
        <v>316</v>
      </c>
      <c r="E137" s="51" t="s">
        <v>184</v>
      </c>
      <c r="F137" s="51" t="s">
        <v>458</v>
      </c>
      <c r="G137" s="53" t="s">
        <v>185</v>
      </c>
      <c r="H137" s="51" t="s">
        <v>34</v>
      </c>
      <c r="I137" s="54" t="s">
        <v>27</v>
      </c>
      <c r="J137" s="89">
        <v>20.39</v>
      </c>
      <c r="K137" s="35"/>
      <c r="L137" s="24">
        <f t="shared" si="4"/>
        <v>0</v>
      </c>
      <c r="M137" s="25" t="str">
        <f t="shared" si="5"/>
        <v>OK</v>
      </c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5"/>
      <c r="AI137" s="75"/>
      <c r="AJ137" s="75"/>
      <c r="AK137" s="75"/>
    </row>
    <row r="138" spans="1:37" ht="39.950000000000003" customHeight="1" x14ac:dyDescent="0.25">
      <c r="A138" s="110"/>
      <c r="B138" s="113"/>
      <c r="C138" s="51">
        <v>135</v>
      </c>
      <c r="D138" s="52" t="s">
        <v>375</v>
      </c>
      <c r="E138" s="51" t="s">
        <v>228</v>
      </c>
      <c r="F138" s="51" t="s">
        <v>522</v>
      </c>
      <c r="G138" s="53" t="s">
        <v>229</v>
      </c>
      <c r="H138" s="51" t="s">
        <v>230</v>
      </c>
      <c r="I138" s="54" t="s">
        <v>138</v>
      </c>
      <c r="J138" s="89">
        <v>93.05</v>
      </c>
      <c r="K138" s="35"/>
      <c r="L138" s="24">
        <f t="shared" si="4"/>
        <v>0</v>
      </c>
      <c r="M138" s="25" t="str">
        <f t="shared" si="5"/>
        <v>OK</v>
      </c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5"/>
      <c r="AI138" s="75"/>
      <c r="AJ138" s="75"/>
      <c r="AK138" s="75"/>
    </row>
    <row r="139" spans="1:37" ht="39.950000000000003" customHeight="1" x14ac:dyDescent="0.25">
      <c r="A139" s="110"/>
      <c r="B139" s="113"/>
      <c r="C139" s="51">
        <v>136</v>
      </c>
      <c r="D139" s="52" t="s">
        <v>316</v>
      </c>
      <c r="E139" s="51" t="s">
        <v>523</v>
      </c>
      <c r="F139" s="51" t="s">
        <v>522</v>
      </c>
      <c r="G139" s="53" t="s">
        <v>524</v>
      </c>
      <c r="H139" s="51" t="s">
        <v>230</v>
      </c>
      <c r="I139" s="80" t="s">
        <v>27</v>
      </c>
      <c r="J139" s="89">
        <v>51.33</v>
      </c>
      <c r="K139" s="35"/>
      <c r="L139" s="24">
        <f t="shared" si="4"/>
        <v>0</v>
      </c>
      <c r="M139" s="25" t="str">
        <f t="shared" si="5"/>
        <v>OK</v>
      </c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5"/>
      <c r="AI139" s="75"/>
      <c r="AJ139" s="75"/>
      <c r="AK139" s="75"/>
    </row>
    <row r="140" spans="1:37" ht="39.950000000000003" customHeight="1" x14ac:dyDescent="0.25">
      <c r="A140" s="110"/>
      <c r="B140" s="113"/>
      <c r="C140" s="51">
        <v>137</v>
      </c>
      <c r="D140" s="52" t="s">
        <v>316</v>
      </c>
      <c r="E140" s="51" t="s">
        <v>173</v>
      </c>
      <c r="F140" s="51" t="s">
        <v>525</v>
      </c>
      <c r="G140" s="53" t="s">
        <v>346</v>
      </c>
      <c r="H140" s="51" t="s">
        <v>34</v>
      </c>
      <c r="I140" s="54" t="s">
        <v>27</v>
      </c>
      <c r="J140" s="89">
        <v>32.07</v>
      </c>
      <c r="K140" s="35"/>
      <c r="L140" s="24">
        <f t="shared" si="4"/>
        <v>0</v>
      </c>
      <c r="M140" s="25" t="str">
        <f t="shared" si="5"/>
        <v>OK</v>
      </c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5"/>
      <c r="AI140" s="75"/>
      <c r="AJ140" s="75"/>
      <c r="AK140" s="75"/>
    </row>
    <row r="141" spans="1:37" ht="39.950000000000003" customHeight="1" x14ac:dyDescent="0.25">
      <c r="A141" s="110"/>
      <c r="B141" s="113"/>
      <c r="C141" s="51">
        <v>138</v>
      </c>
      <c r="D141" s="52" t="s">
        <v>316</v>
      </c>
      <c r="E141" s="51" t="s">
        <v>174</v>
      </c>
      <c r="F141" s="51" t="s">
        <v>525</v>
      </c>
      <c r="G141" s="53" t="s">
        <v>347</v>
      </c>
      <c r="H141" s="51" t="s">
        <v>34</v>
      </c>
      <c r="I141" s="54" t="s">
        <v>27</v>
      </c>
      <c r="J141" s="89">
        <v>45.74</v>
      </c>
      <c r="K141" s="35"/>
      <c r="L141" s="24">
        <f t="shared" si="4"/>
        <v>0</v>
      </c>
      <c r="M141" s="25" t="str">
        <f t="shared" si="5"/>
        <v>OK</v>
      </c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5"/>
      <c r="AI141" s="75"/>
      <c r="AJ141" s="75"/>
      <c r="AK141" s="75"/>
    </row>
    <row r="142" spans="1:37" ht="39.950000000000003" customHeight="1" x14ac:dyDescent="0.25">
      <c r="A142" s="110"/>
      <c r="B142" s="113"/>
      <c r="C142" s="51">
        <v>139</v>
      </c>
      <c r="D142" s="52" t="s">
        <v>316</v>
      </c>
      <c r="E142" s="51" t="s">
        <v>175</v>
      </c>
      <c r="F142" s="51" t="s">
        <v>424</v>
      </c>
      <c r="G142" s="53" t="s">
        <v>526</v>
      </c>
      <c r="H142" s="51" t="s">
        <v>25</v>
      </c>
      <c r="I142" s="54" t="s">
        <v>27</v>
      </c>
      <c r="J142" s="89">
        <v>5.64</v>
      </c>
      <c r="K142" s="35">
        <v>5</v>
      </c>
      <c r="L142" s="24">
        <f t="shared" si="4"/>
        <v>0</v>
      </c>
      <c r="M142" s="25" t="str">
        <f t="shared" si="5"/>
        <v>OK</v>
      </c>
      <c r="N142" s="74">
        <v>5</v>
      </c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5"/>
      <c r="AI142" s="75"/>
      <c r="AJ142" s="75"/>
      <c r="AK142" s="75"/>
    </row>
    <row r="143" spans="1:37" ht="39.950000000000003" customHeight="1" x14ac:dyDescent="0.25">
      <c r="A143" s="110"/>
      <c r="B143" s="113"/>
      <c r="C143" s="51">
        <v>140</v>
      </c>
      <c r="D143" s="52" t="s">
        <v>316</v>
      </c>
      <c r="E143" s="51" t="s">
        <v>370</v>
      </c>
      <c r="F143" s="51" t="s">
        <v>527</v>
      </c>
      <c r="G143" s="53" t="s">
        <v>371</v>
      </c>
      <c r="H143" s="51" t="s">
        <v>36</v>
      </c>
      <c r="I143" s="54" t="s">
        <v>27</v>
      </c>
      <c r="J143" s="89">
        <v>37</v>
      </c>
      <c r="K143" s="35"/>
      <c r="L143" s="24">
        <f t="shared" si="4"/>
        <v>0</v>
      </c>
      <c r="M143" s="25" t="str">
        <f t="shared" si="5"/>
        <v>OK</v>
      </c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5"/>
      <c r="AI143" s="75"/>
      <c r="AJ143" s="75"/>
      <c r="AK143" s="75"/>
    </row>
    <row r="144" spans="1:37" ht="39.950000000000003" customHeight="1" x14ac:dyDescent="0.25">
      <c r="A144" s="111"/>
      <c r="B144" s="114"/>
      <c r="C144" s="51">
        <v>141</v>
      </c>
      <c r="D144" s="52" t="s">
        <v>316</v>
      </c>
      <c r="E144" s="51" t="s">
        <v>372</v>
      </c>
      <c r="F144" s="51" t="s">
        <v>528</v>
      </c>
      <c r="G144" s="53" t="s">
        <v>373</v>
      </c>
      <c r="H144" s="51" t="s">
        <v>374</v>
      </c>
      <c r="I144" s="54" t="s">
        <v>27</v>
      </c>
      <c r="J144" s="89">
        <v>53.27</v>
      </c>
      <c r="K144" s="35"/>
      <c r="L144" s="24">
        <f t="shared" si="4"/>
        <v>0</v>
      </c>
      <c r="M144" s="25" t="str">
        <f t="shared" si="5"/>
        <v>OK</v>
      </c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5"/>
      <c r="AI144" s="75"/>
      <c r="AJ144" s="75"/>
      <c r="AK144" s="75"/>
    </row>
    <row r="145" spans="1:37" ht="39.950000000000003" customHeight="1" x14ac:dyDescent="0.25">
      <c r="A145" s="126">
        <v>17</v>
      </c>
      <c r="B145" s="126" t="s">
        <v>529</v>
      </c>
      <c r="C145" s="47">
        <v>142</v>
      </c>
      <c r="D145" s="48" t="s">
        <v>318</v>
      </c>
      <c r="E145" s="47" t="s">
        <v>223</v>
      </c>
      <c r="F145" s="47" t="s">
        <v>530</v>
      </c>
      <c r="G145" s="49" t="s">
        <v>364</v>
      </c>
      <c r="H145" s="47" t="s">
        <v>28</v>
      </c>
      <c r="I145" s="50" t="s">
        <v>27</v>
      </c>
      <c r="J145" s="88">
        <v>14.58</v>
      </c>
      <c r="K145" s="35"/>
      <c r="L145" s="24">
        <f t="shared" si="4"/>
        <v>0</v>
      </c>
      <c r="M145" s="25" t="str">
        <f t="shared" si="5"/>
        <v>OK</v>
      </c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5"/>
      <c r="AI145" s="75"/>
      <c r="AJ145" s="75"/>
      <c r="AK145" s="75"/>
    </row>
    <row r="146" spans="1:37" ht="39.950000000000003" customHeight="1" x14ac:dyDescent="0.25">
      <c r="A146" s="127"/>
      <c r="B146" s="127"/>
      <c r="C146" s="47">
        <v>143</v>
      </c>
      <c r="D146" s="48" t="s">
        <v>318</v>
      </c>
      <c r="E146" s="47" t="s">
        <v>224</v>
      </c>
      <c r="F146" s="47" t="s">
        <v>530</v>
      </c>
      <c r="G146" s="49" t="s">
        <v>365</v>
      </c>
      <c r="H146" s="47" t="s">
        <v>28</v>
      </c>
      <c r="I146" s="50" t="s">
        <v>27</v>
      </c>
      <c r="J146" s="88">
        <v>19.54</v>
      </c>
      <c r="K146" s="35"/>
      <c r="L146" s="24">
        <f t="shared" si="4"/>
        <v>0</v>
      </c>
      <c r="M146" s="25" t="str">
        <f t="shared" si="5"/>
        <v>OK</v>
      </c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5"/>
      <c r="AI146" s="75"/>
      <c r="AJ146" s="75"/>
      <c r="AK146" s="75"/>
    </row>
    <row r="147" spans="1:37" ht="39.950000000000003" customHeight="1" x14ac:dyDescent="0.25">
      <c r="A147" s="127"/>
      <c r="B147" s="127"/>
      <c r="C147" s="47">
        <v>144</v>
      </c>
      <c r="D147" s="48" t="s">
        <v>318</v>
      </c>
      <c r="E147" s="47" t="s">
        <v>249</v>
      </c>
      <c r="F147" s="47" t="s">
        <v>510</v>
      </c>
      <c r="G147" s="49" t="s">
        <v>250</v>
      </c>
      <c r="H147" s="47" t="s">
        <v>25</v>
      </c>
      <c r="I147" s="50" t="s">
        <v>27</v>
      </c>
      <c r="J147" s="88">
        <v>43.06</v>
      </c>
      <c r="K147" s="35">
        <v>2</v>
      </c>
      <c r="L147" s="24">
        <f t="shared" si="4"/>
        <v>2</v>
      </c>
      <c r="M147" s="25" t="str">
        <f t="shared" si="5"/>
        <v>OK</v>
      </c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5"/>
      <c r="AI147" s="75"/>
      <c r="AJ147" s="75"/>
      <c r="AK147" s="75"/>
    </row>
    <row r="148" spans="1:37" ht="39.950000000000003" customHeight="1" x14ac:dyDescent="0.25">
      <c r="A148" s="127"/>
      <c r="B148" s="127"/>
      <c r="C148" s="47">
        <v>145</v>
      </c>
      <c r="D148" s="48" t="s">
        <v>318</v>
      </c>
      <c r="E148" s="47" t="s">
        <v>251</v>
      </c>
      <c r="F148" s="47" t="s">
        <v>457</v>
      </c>
      <c r="G148" s="62" t="s">
        <v>531</v>
      </c>
      <c r="H148" s="47" t="s">
        <v>25</v>
      </c>
      <c r="I148" s="50" t="s">
        <v>27</v>
      </c>
      <c r="J148" s="88">
        <v>7.36</v>
      </c>
      <c r="K148" s="35"/>
      <c r="L148" s="24">
        <f t="shared" si="4"/>
        <v>0</v>
      </c>
      <c r="M148" s="25" t="str">
        <f t="shared" si="5"/>
        <v>OK</v>
      </c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5"/>
      <c r="AI148" s="75"/>
      <c r="AJ148" s="75"/>
      <c r="AK148" s="75"/>
    </row>
    <row r="149" spans="1:37" ht="39.950000000000003" customHeight="1" x14ac:dyDescent="0.25">
      <c r="A149" s="127"/>
      <c r="B149" s="127"/>
      <c r="C149" s="47">
        <v>146</v>
      </c>
      <c r="D149" s="48" t="s">
        <v>318</v>
      </c>
      <c r="E149" s="47" t="s">
        <v>252</v>
      </c>
      <c r="F149" s="47" t="s">
        <v>532</v>
      </c>
      <c r="G149" s="62" t="s">
        <v>253</v>
      </c>
      <c r="H149" s="47" t="s">
        <v>25</v>
      </c>
      <c r="I149" s="50" t="s">
        <v>27</v>
      </c>
      <c r="J149" s="88">
        <v>1</v>
      </c>
      <c r="K149" s="35">
        <v>10</v>
      </c>
      <c r="L149" s="24">
        <f t="shared" si="4"/>
        <v>10</v>
      </c>
      <c r="M149" s="25" t="str">
        <f t="shared" si="5"/>
        <v>OK</v>
      </c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5"/>
      <c r="AI149" s="75"/>
      <c r="AJ149" s="75"/>
      <c r="AK149" s="75"/>
    </row>
    <row r="150" spans="1:37" ht="39.950000000000003" customHeight="1" x14ac:dyDescent="0.25">
      <c r="A150" s="127"/>
      <c r="B150" s="127"/>
      <c r="C150" s="47">
        <v>147</v>
      </c>
      <c r="D150" s="48" t="s">
        <v>316</v>
      </c>
      <c r="E150" s="47" t="s">
        <v>239</v>
      </c>
      <c r="F150" s="47" t="s">
        <v>435</v>
      </c>
      <c r="G150" s="49" t="s">
        <v>240</v>
      </c>
      <c r="H150" s="47" t="s">
        <v>25</v>
      </c>
      <c r="I150" s="50" t="s">
        <v>27</v>
      </c>
      <c r="J150" s="88">
        <v>0.75</v>
      </c>
      <c r="K150" s="35">
        <v>200</v>
      </c>
      <c r="L150" s="24">
        <f t="shared" si="4"/>
        <v>100</v>
      </c>
      <c r="M150" s="25" t="str">
        <f t="shared" si="5"/>
        <v>OK</v>
      </c>
      <c r="N150" s="74">
        <v>100</v>
      </c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5"/>
      <c r="AI150" s="75"/>
      <c r="AJ150" s="75"/>
      <c r="AK150" s="75"/>
    </row>
    <row r="151" spans="1:37" ht="39.950000000000003" customHeight="1" x14ac:dyDescent="0.25">
      <c r="A151" s="127"/>
      <c r="B151" s="127"/>
      <c r="C151" s="47">
        <v>148</v>
      </c>
      <c r="D151" s="48" t="s">
        <v>316</v>
      </c>
      <c r="E151" s="47" t="s">
        <v>241</v>
      </c>
      <c r="F151" s="47" t="s">
        <v>533</v>
      </c>
      <c r="G151" s="57" t="s">
        <v>242</v>
      </c>
      <c r="H151" s="47" t="s">
        <v>25</v>
      </c>
      <c r="I151" s="50" t="s">
        <v>27</v>
      </c>
      <c r="J151" s="88">
        <v>2.16</v>
      </c>
      <c r="K151" s="35">
        <v>5</v>
      </c>
      <c r="L151" s="24">
        <f t="shared" si="4"/>
        <v>5</v>
      </c>
      <c r="M151" s="25" t="str">
        <f t="shared" si="5"/>
        <v>OK</v>
      </c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5"/>
      <c r="AI151" s="75"/>
      <c r="AJ151" s="75"/>
      <c r="AK151" s="75"/>
    </row>
    <row r="152" spans="1:37" ht="39.950000000000003" customHeight="1" x14ac:dyDescent="0.25">
      <c r="A152" s="127"/>
      <c r="B152" s="127"/>
      <c r="C152" s="47">
        <v>149</v>
      </c>
      <c r="D152" s="48" t="s">
        <v>316</v>
      </c>
      <c r="E152" s="47" t="s">
        <v>254</v>
      </c>
      <c r="F152" s="47" t="s">
        <v>435</v>
      </c>
      <c r="G152" s="49" t="s">
        <v>255</v>
      </c>
      <c r="H152" s="47" t="s">
        <v>25</v>
      </c>
      <c r="I152" s="50" t="s">
        <v>27</v>
      </c>
      <c r="J152" s="88">
        <v>2</v>
      </c>
      <c r="K152" s="35">
        <v>2</v>
      </c>
      <c r="L152" s="24">
        <f t="shared" si="4"/>
        <v>0</v>
      </c>
      <c r="M152" s="25" t="str">
        <f t="shared" si="5"/>
        <v>OK</v>
      </c>
      <c r="N152" s="74">
        <v>2</v>
      </c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5"/>
      <c r="AI152" s="75"/>
      <c r="AJ152" s="75"/>
      <c r="AK152" s="75"/>
    </row>
    <row r="153" spans="1:37" ht="39.950000000000003" customHeight="1" x14ac:dyDescent="0.25">
      <c r="A153" s="127"/>
      <c r="B153" s="127"/>
      <c r="C153" s="47">
        <v>150</v>
      </c>
      <c r="D153" s="48" t="s">
        <v>316</v>
      </c>
      <c r="E153" s="47" t="s">
        <v>256</v>
      </c>
      <c r="F153" s="47" t="s">
        <v>435</v>
      </c>
      <c r="G153" s="49" t="s">
        <v>257</v>
      </c>
      <c r="H153" s="47" t="s">
        <v>25</v>
      </c>
      <c r="I153" s="50" t="s">
        <v>27</v>
      </c>
      <c r="J153" s="88">
        <v>2.19</v>
      </c>
      <c r="K153" s="35">
        <v>2</v>
      </c>
      <c r="L153" s="24">
        <f t="shared" si="4"/>
        <v>2</v>
      </c>
      <c r="M153" s="25" t="str">
        <f t="shared" si="5"/>
        <v>OK</v>
      </c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5"/>
      <c r="AI153" s="75"/>
      <c r="AJ153" s="75"/>
      <c r="AK153" s="75"/>
    </row>
    <row r="154" spans="1:37" ht="39.950000000000003" customHeight="1" x14ac:dyDescent="0.25">
      <c r="A154" s="127"/>
      <c r="B154" s="127"/>
      <c r="C154" s="47">
        <v>151</v>
      </c>
      <c r="D154" s="48" t="s">
        <v>316</v>
      </c>
      <c r="E154" s="47" t="s">
        <v>245</v>
      </c>
      <c r="F154" s="47" t="s">
        <v>534</v>
      </c>
      <c r="G154" s="62" t="s">
        <v>246</v>
      </c>
      <c r="H154" s="47" t="s">
        <v>25</v>
      </c>
      <c r="I154" s="50" t="s">
        <v>27</v>
      </c>
      <c r="J154" s="88">
        <v>8.9499999999999993</v>
      </c>
      <c r="K154" s="35"/>
      <c r="L154" s="24">
        <f t="shared" si="4"/>
        <v>0</v>
      </c>
      <c r="M154" s="25" t="str">
        <f t="shared" si="5"/>
        <v>OK</v>
      </c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  <c r="AG154" s="74"/>
      <c r="AH154" s="75"/>
      <c r="AI154" s="75"/>
      <c r="AJ154" s="75"/>
      <c r="AK154" s="75"/>
    </row>
    <row r="155" spans="1:37" ht="39.950000000000003" customHeight="1" x14ac:dyDescent="0.25">
      <c r="A155" s="127"/>
      <c r="B155" s="127"/>
      <c r="C155" s="47">
        <v>152</v>
      </c>
      <c r="D155" s="48" t="s">
        <v>316</v>
      </c>
      <c r="E155" s="47" t="s">
        <v>247</v>
      </c>
      <c r="F155" s="47" t="s">
        <v>534</v>
      </c>
      <c r="G155" s="62" t="s">
        <v>248</v>
      </c>
      <c r="H155" s="47" t="s">
        <v>25</v>
      </c>
      <c r="I155" s="50" t="s">
        <v>27</v>
      </c>
      <c r="J155" s="88">
        <v>9.67</v>
      </c>
      <c r="K155" s="35"/>
      <c r="L155" s="24">
        <f t="shared" si="4"/>
        <v>0</v>
      </c>
      <c r="M155" s="25" t="str">
        <f t="shared" si="5"/>
        <v>OK</v>
      </c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  <c r="AF155" s="74"/>
      <c r="AG155" s="74"/>
      <c r="AH155" s="75"/>
      <c r="AI155" s="75"/>
      <c r="AJ155" s="75"/>
      <c r="AK155" s="75"/>
    </row>
    <row r="156" spans="1:37" ht="39.950000000000003" customHeight="1" x14ac:dyDescent="0.25">
      <c r="A156" s="127"/>
      <c r="B156" s="127"/>
      <c r="C156" s="47">
        <v>153</v>
      </c>
      <c r="D156" s="48" t="s">
        <v>316</v>
      </c>
      <c r="E156" s="47" t="s">
        <v>258</v>
      </c>
      <c r="F156" s="47" t="s">
        <v>435</v>
      </c>
      <c r="G156" s="49" t="s">
        <v>259</v>
      </c>
      <c r="H156" s="47" t="s">
        <v>25</v>
      </c>
      <c r="I156" s="50" t="s">
        <v>27</v>
      </c>
      <c r="J156" s="88">
        <v>27.02</v>
      </c>
      <c r="K156" s="35"/>
      <c r="L156" s="24">
        <f t="shared" si="4"/>
        <v>0</v>
      </c>
      <c r="M156" s="25" t="str">
        <f t="shared" si="5"/>
        <v>OK</v>
      </c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74"/>
      <c r="AH156" s="75"/>
      <c r="AI156" s="75"/>
      <c r="AJ156" s="75"/>
      <c r="AK156" s="75"/>
    </row>
    <row r="157" spans="1:37" ht="39.950000000000003" customHeight="1" x14ac:dyDescent="0.25">
      <c r="A157" s="127"/>
      <c r="B157" s="127"/>
      <c r="C157" s="47">
        <v>154</v>
      </c>
      <c r="D157" s="48" t="s">
        <v>316</v>
      </c>
      <c r="E157" s="47" t="s">
        <v>243</v>
      </c>
      <c r="F157" s="47" t="s">
        <v>510</v>
      </c>
      <c r="G157" s="56" t="s">
        <v>244</v>
      </c>
      <c r="H157" s="47" t="s">
        <v>25</v>
      </c>
      <c r="I157" s="50" t="s">
        <v>27</v>
      </c>
      <c r="J157" s="88">
        <v>2.2400000000000002</v>
      </c>
      <c r="K157" s="41">
        <v>50</v>
      </c>
      <c r="L157" s="24">
        <f t="shared" si="4"/>
        <v>40</v>
      </c>
      <c r="M157" s="25" t="str">
        <f t="shared" si="5"/>
        <v>OK</v>
      </c>
      <c r="N157" s="74">
        <v>10</v>
      </c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5"/>
      <c r="AI157" s="75"/>
      <c r="AJ157" s="75"/>
      <c r="AK157" s="75"/>
    </row>
    <row r="158" spans="1:37" ht="39.950000000000003" customHeight="1" x14ac:dyDescent="0.25">
      <c r="A158" s="128"/>
      <c r="B158" s="128"/>
      <c r="C158" s="47">
        <v>155</v>
      </c>
      <c r="D158" s="48" t="s">
        <v>316</v>
      </c>
      <c r="E158" s="47" t="s">
        <v>535</v>
      </c>
      <c r="F158" s="47" t="s">
        <v>536</v>
      </c>
      <c r="G158" s="49" t="s">
        <v>537</v>
      </c>
      <c r="H158" s="47" t="s">
        <v>490</v>
      </c>
      <c r="I158" s="65" t="s">
        <v>27</v>
      </c>
      <c r="J158" s="92">
        <v>41.8</v>
      </c>
      <c r="K158" s="40"/>
      <c r="L158" s="24">
        <f t="shared" si="4"/>
        <v>0</v>
      </c>
      <c r="M158" s="25" t="str">
        <f t="shared" si="5"/>
        <v>OK</v>
      </c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4"/>
      <c r="AH158" s="75"/>
      <c r="AI158" s="75"/>
      <c r="AJ158" s="75"/>
      <c r="AK158" s="75"/>
    </row>
    <row r="159" spans="1:37" ht="39.950000000000003" customHeight="1" x14ac:dyDescent="0.25">
      <c r="A159" s="109">
        <v>18</v>
      </c>
      <c r="B159" s="109" t="s">
        <v>529</v>
      </c>
      <c r="C159" s="51">
        <v>156</v>
      </c>
      <c r="D159" s="52" t="s">
        <v>318</v>
      </c>
      <c r="E159" s="51" t="s">
        <v>54</v>
      </c>
      <c r="F159" s="51" t="s">
        <v>538</v>
      </c>
      <c r="G159" s="53" t="s">
        <v>319</v>
      </c>
      <c r="H159" s="51" t="s">
        <v>28</v>
      </c>
      <c r="I159" s="54" t="s">
        <v>27</v>
      </c>
      <c r="J159" s="89">
        <v>3.1</v>
      </c>
      <c r="K159" s="35"/>
      <c r="L159" s="24">
        <f t="shared" si="4"/>
        <v>0</v>
      </c>
      <c r="M159" s="25" t="str">
        <f t="shared" si="5"/>
        <v>OK</v>
      </c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5"/>
      <c r="AI159" s="75"/>
      <c r="AJ159" s="75"/>
      <c r="AK159" s="75"/>
    </row>
    <row r="160" spans="1:37" ht="39.950000000000003" customHeight="1" x14ac:dyDescent="0.25">
      <c r="A160" s="110"/>
      <c r="B160" s="110"/>
      <c r="C160" s="51">
        <v>157</v>
      </c>
      <c r="D160" s="52" t="s">
        <v>318</v>
      </c>
      <c r="E160" s="51" t="s">
        <v>213</v>
      </c>
      <c r="F160" s="51" t="s">
        <v>416</v>
      </c>
      <c r="G160" s="63" t="s">
        <v>214</v>
      </c>
      <c r="H160" s="51" t="s">
        <v>25</v>
      </c>
      <c r="I160" s="54" t="s">
        <v>27</v>
      </c>
      <c r="J160" s="89">
        <v>22.63</v>
      </c>
      <c r="K160" s="35">
        <v>5</v>
      </c>
      <c r="L160" s="24">
        <f t="shared" si="4"/>
        <v>0</v>
      </c>
      <c r="M160" s="25" t="str">
        <f t="shared" si="5"/>
        <v>OK</v>
      </c>
      <c r="N160" s="74">
        <v>5</v>
      </c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5"/>
      <c r="AI160" s="75"/>
      <c r="AJ160" s="75"/>
      <c r="AK160" s="75"/>
    </row>
    <row r="161" spans="1:37" ht="39.950000000000003" customHeight="1" x14ac:dyDescent="0.25">
      <c r="A161" s="110"/>
      <c r="B161" s="110"/>
      <c r="C161" s="51">
        <v>158</v>
      </c>
      <c r="D161" s="52" t="s">
        <v>318</v>
      </c>
      <c r="E161" s="51" t="s">
        <v>539</v>
      </c>
      <c r="F161" s="51" t="s">
        <v>416</v>
      </c>
      <c r="G161" s="63" t="s">
        <v>540</v>
      </c>
      <c r="H161" s="51" t="s">
        <v>490</v>
      </c>
      <c r="I161" s="54" t="s">
        <v>27</v>
      </c>
      <c r="J161" s="89">
        <v>37.479999999999997</v>
      </c>
      <c r="K161" s="35"/>
      <c r="L161" s="24">
        <f t="shared" si="4"/>
        <v>0</v>
      </c>
      <c r="M161" s="25" t="str">
        <f t="shared" si="5"/>
        <v>OK</v>
      </c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5"/>
      <c r="AI161" s="75"/>
      <c r="AJ161" s="75"/>
      <c r="AK161" s="75"/>
    </row>
    <row r="162" spans="1:37" ht="39.950000000000003" customHeight="1" x14ac:dyDescent="0.25">
      <c r="A162" s="110"/>
      <c r="B162" s="110"/>
      <c r="C162" s="51">
        <v>159</v>
      </c>
      <c r="D162" s="52" t="s">
        <v>318</v>
      </c>
      <c r="E162" s="51" t="s">
        <v>89</v>
      </c>
      <c r="F162" s="51" t="s">
        <v>412</v>
      </c>
      <c r="G162" s="53" t="s">
        <v>541</v>
      </c>
      <c r="H162" s="51" t="s">
        <v>25</v>
      </c>
      <c r="I162" s="54" t="s">
        <v>27</v>
      </c>
      <c r="J162" s="89">
        <v>2.4300000000000002</v>
      </c>
      <c r="K162" s="35"/>
      <c r="L162" s="24">
        <f t="shared" si="4"/>
        <v>0</v>
      </c>
      <c r="M162" s="25" t="str">
        <f t="shared" si="5"/>
        <v>OK</v>
      </c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  <c r="AH162" s="75"/>
      <c r="AI162" s="75"/>
      <c r="AJ162" s="75"/>
      <c r="AK162" s="75"/>
    </row>
    <row r="163" spans="1:37" ht="39.950000000000003" customHeight="1" x14ac:dyDescent="0.25">
      <c r="A163" s="110"/>
      <c r="B163" s="110"/>
      <c r="C163" s="51">
        <v>160</v>
      </c>
      <c r="D163" s="52" t="s">
        <v>318</v>
      </c>
      <c r="E163" s="51" t="s">
        <v>90</v>
      </c>
      <c r="F163" s="51" t="s">
        <v>412</v>
      </c>
      <c r="G163" s="53" t="s">
        <v>542</v>
      </c>
      <c r="H163" s="51" t="s">
        <v>25</v>
      </c>
      <c r="I163" s="54" t="s">
        <v>27</v>
      </c>
      <c r="J163" s="89">
        <v>2.4300000000000002</v>
      </c>
      <c r="K163" s="35"/>
      <c r="L163" s="24">
        <f t="shared" si="4"/>
        <v>0</v>
      </c>
      <c r="M163" s="25" t="str">
        <f t="shared" si="5"/>
        <v>OK</v>
      </c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5"/>
      <c r="AI163" s="75"/>
      <c r="AJ163" s="75"/>
      <c r="AK163" s="75"/>
    </row>
    <row r="164" spans="1:37" ht="39.950000000000003" customHeight="1" x14ac:dyDescent="0.25">
      <c r="A164" s="110"/>
      <c r="B164" s="110"/>
      <c r="C164" s="51">
        <v>161</v>
      </c>
      <c r="D164" s="52" t="s">
        <v>318</v>
      </c>
      <c r="E164" s="51" t="s">
        <v>91</v>
      </c>
      <c r="F164" s="51" t="s">
        <v>412</v>
      </c>
      <c r="G164" s="53" t="s">
        <v>543</v>
      </c>
      <c r="H164" s="51" t="s">
        <v>25</v>
      </c>
      <c r="I164" s="54" t="s">
        <v>27</v>
      </c>
      <c r="J164" s="89">
        <v>2.4300000000000002</v>
      </c>
      <c r="K164" s="35"/>
      <c r="L164" s="24">
        <f t="shared" si="4"/>
        <v>0</v>
      </c>
      <c r="M164" s="25" t="str">
        <f t="shared" si="5"/>
        <v>OK</v>
      </c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5"/>
      <c r="AI164" s="75"/>
      <c r="AJ164" s="75"/>
      <c r="AK164" s="75"/>
    </row>
    <row r="165" spans="1:37" ht="39.950000000000003" customHeight="1" x14ac:dyDescent="0.25">
      <c r="A165" s="110"/>
      <c r="B165" s="110"/>
      <c r="C165" s="51">
        <v>162</v>
      </c>
      <c r="D165" s="52" t="s">
        <v>318</v>
      </c>
      <c r="E165" s="51" t="s">
        <v>92</v>
      </c>
      <c r="F165" s="51" t="s">
        <v>412</v>
      </c>
      <c r="G165" s="53" t="s">
        <v>544</v>
      </c>
      <c r="H165" s="51" t="s">
        <v>25</v>
      </c>
      <c r="I165" s="54" t="s">
        <v>27</v>
      </c>
      <c r="J165" s="89">
        <v>2.4300000000000002</v>
      </c>
      <c r="K165" s="35"/>
      <c r="L165" s="24">
        <f t="shared" si="4"/>
        <v>0</v>
      </c>
      <c r="M165" s="25" t="str">
        <f t="shared" si="5"/>
        <v>OK</v>
      </c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5"/>
      <c r="AI165" s="75"/>
      <c r="AJ165" s="75"/>
      <c r="AK165" s="75"/>
    </row>
    <row r="166" spans="1:37" ht="39.950000000000003" customHeight="1" x14ac:dyDescent="0.25">
      <c r="A166" s="110"/>
      <c r="B166" s="110"/>
      <c r="C166" s="51">
        <v>163</v>
      </c>
      <c r="D166" s="52" t="s">
        <v>318</v>
      </c>
      <c r="E166" s="51" t="s">
        <v>55</v>
      </c>
      <c r="F166" s="51" t="s">
        <v>545</v>
      </c>
      <c r="G166" s="53" t="s">
        <v>56</v>
      </c>
      <c r="H166" s="51" t="s">
        <v>25</v>
      </c>
      <c r="I166" s="54" t="s">
        <v>27</v>
      </c>
      <c r="J166" s="89">
        <v>6.17</v>
      </c>
      <c r="K166" s="35">
        <v>10</v>
      </c>
      <c r="L166" s="24">
        <f t="shared" si="4"/>
        <v>10</v>
      </c>
      <c r="M166" s="25" t="str">
        <f t="shared" si="5"/>
        <v>OK</v>
      </c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  <c r="AF166" s="74"/>
      <c r="AG166" s="74"/>
      <c r="AH166" s="75"/>
      <c r="AI166" s="75"/>
      <c r="AJ166" s="75"/>
      <c r="AK166" s="75"/>
    </row>
    <row r="167" spans="1:37" ht="39.950000000000003" customHeight="1" x14ac:dyDescent="0.25">
      <c r="A167" s="110"/>
      <c r="B167" s="110"/>
      <c r="C167" s="51">
        <v>164</v>
      </c>
      <c r="D167" s="52" t="s">
        <v>318</v>
      </c>
      <c r="E167" s="51" t="s">
        <v>57</v>
      </c>
      <c r="F167" s="51" t="s">
        <v>418</v>
      </c>
      <c r="G167" s="53" t="s">
        <v>58</v>
      </c>
      <c r="H167" s="51" t="s">
        <v>25</v>
      </c>
      <c r="I167" s="54" t="s">
        <v>27</v>
      </c>
      <c r="J167" s="89">
        <v>7.65</v>
      </c>
      <c r="K167" s="35"/>
      <c r="L167" s="24">
        <f t="shared" si="4"/>
        <v>0</v>
      </c>
      <c r="M167" s="25" t="str">
        <f t="shared" si="5"/>
        <v>OK</v>
      </c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5"/>
      <c r="AI167" s="75"/>
      <c r="AJ167" s="75"/>
      <c r="AK167" s="75"/>
    </row>
    <row r="168" spans="1:37" ht="39.950000000000003" customHeight="1" x14ac:dyDescent="0.25">
      <c r="A168" s="110"/>
      <c r="B168" s="110"/>
      <c r="C168" s="51">
        <v>165</v>
      </c>
      <c r="D168" s="52" t="s">
        <v>318</v>
      </c>
      <c r="E168" s="51" t="s">
        <v>267</v>
      </c>
      <c r="F168" s="51" t="s">
        <v>545</v>
      </c>
      <c r="G168" s="53" t="s">
        <v>377</v>
      </c>
      <c r="H168" s="51" t="s">
        <v>25</v>
      </c>
      <c r="I168" s="54" t="s">
        <v>27</v>
      </c>
      <c r="J168" s="89">
        <v>0.68</v>
      </c>
      <c r="K168" s="35">
        <v>10</v>
      </c>
      <c r="L168" s="24">
        <f t="shared" si="4"/>
        <v>10</v>
      </c>
      <c r="M168" s="25" t="str">
        <f t="shared" si="5"/>
        <v>OK</v>
      </c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  <c r="AC168" s="74"/>
      <c r="AD168" s="74"/>
      <c r="AE168" s="74"/>
      <c r="AF168" s="74"/>
      <c r="AG168" s="74"/>
      <c r="AH168" s="75"/>
      <c r="AI168" s="75"/>
      <c r="AJ168" s="75"/>
      <c r="AK168" s="75"/>
    </row>
    <row r="169" spans="1:37" ht="39.950000000000003" customHeight="1" x14ac:dyDescent="0.25">
      <c r="A169" s="110"/>
      <c r="B169" s="110"/>
      <c r="C169" s="51">
        <v>166</v>
      </c>
      <c r="D169" s="52" t="s">
        <v>318</v>
      </c>
      <c r="E169" s="51" t="s">
        <v>266</v>
      </c>
      <c r="F169" s="51" t="s">
        <v>545</v>
      </c>
      <c r="G169" s="53" t="s">
        <v>376</v>
      </c>
      <c r="H169" s="51" t="s">
        <v>25</v>
      </c>
      <c r="I169" s="54" t="s">
        <v>27</v>
      </c>
      <c r="J169" s="89">
        <v>1.08</v>
      </c>
      <c r="K169" s="35">
        <v>15</v>
      </c>
      <c r="L169" s="24">
        <f t="shared" si="4"/>
        <v>15</v>
      </c>
      <c r="M169" s="25" t="str">
        <f t="shared" si="5"/>
        <v>OK</v>
      </c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  <c r="AC169" s="74"/>
      <c r="AD169" s="74"/>
      <c r="AE169" s="74"/>
      <c r="AF169" s="74"/>
      <c r="AG169" s="74"/>
      <c r="AH169" s="75"/>
      <c r="AI169" s="75"/>
      <c r="AJ169" s="75"/>
      <c r="AK169" s="75"/>
    </row>
    <row r="170" spans="1:37" ht="39.950000000000003" customHeight="1" x14ac:dyDescent="0.25">
      <c r="A170" s="111"/>
      <c r="B170" s="111"/>
      <c r="C170" s="51">
        <v>167</v>
      </c>
      <c r="D170" s="52" t="s">
        <v>318</v>
      </c>
      <c r="E170" s="51" t="s">
        <v>268</v>
      </c>
      <c r="F170" s="51" t="s">
        <v>545</v>
      </c>
      <c r="G170" s="53" t="s">
        <v>378</v>
      </c>
      <c r="H170" s="51" t="s">
        <v>25</v>
      </c>
      <c r="I170" s="54" t="s">
        <v>27</v>
      </c>
      <c r="J170" s="89">
        <v>2.1800000000000002</v>
      </c>
      <c r="K170" s="35"/>
      <c r="L170" s="24">
        <f t="shared" si="4"/>
        <v>0</v>
      </c>
      <c r="M170" s="25" t="str">
        <f t="shared" si="5"/>
        <v>OK</v>
      </c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5"/>
      <c r="AI170" s="75"/>
      <c r="AJ170" s="75"/>
      <c r="AK170" s="75"/>
    </row>
    <row r="171" spans="1:37" ht="39.950000000000003" customHeight="1" x14ac:dyDescent="0.25">
      <c r="A171" s="129">
        <v>19</v>
      </c>
      <c r="B171" s="120" t="s">
        <v>410</v>
      </c>
      <c r="C171" s="47">
        <v>168</v>
      </c>
      <c r="D171" s="48" t="s">
        <v>339</v>
      </c>
      <c r="E171" s="47" t="s">
        <v>139</v>
      </c>
      <c r="F171" s="47" t="s">
        <v>546</v>
      </c>
      <c r="G171" s="67" t="s">
        <v>547</v>
      </c>
      <c r="H171" s="47" t="s">
        <v>140</v>
      </c>
      <c r="I171" s="47" t="s">
        <v>138</v>
      </c>
      <c r="J171" s="92">
        <v>97.07</v>
      </c>
      <c r="K171" s="35"/>
      <c r="L171" s="24">
        <f t="shared" si="4"/>
        <v>0</v>
      </c>
      <c r="M171" s="25" t="str">
        <f t="shared" si="5"/>
        <v>OK</v>
      </c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5"/>
      <c r="AI171" s="75"/>
      <c r="AJ171" s="75"/>
      <c r="AK171" s="75"/>
    </row>
    <row r="172" spans="1:37" ht="39.950000000000003" customHeight="1" x14ac:dyDescent="0.25">
      <c r="A172" s="129"/>
      <c r="B172" s="121"/>
      <c r="C172" s="47">
        <v>169</v>
      </c>
      <c r="D172" s="48" t="s">
        <v>318</v>
      </c>
      <c r="E172" s="47" t="s">
        <v>137</v>
      </c>
      <c r="F172" s="47" t="s">
        <v>457</v>
      </c>
      <c r="G172" s="49" t="s">
        <v>548</v>
      </c>
      <c r="H172" s="47" t="s">
        <v>25</v>
      </c>
      <c r="I172" s="50" t="s">
        <v>27</v>
      </c>
      <c r="J172" s="92">
        <v>0.3</v>
      </c>
      <c r="K172" s="35">
        <v>150</v>
      </c>
      <c r="L172" s="24">
        <f t="shared" si="4"/>
        <v>0</v>
      </c>
      <c r="M172" s="25" t="str">
        <f t="shared" si="5"/>
        <v>OK</v>
      </c>
      <c r="N172" s="74">
        <v>150</v>
      </c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4"/>
      <c r="AH172" s="75"/>
      <c r="AI172" s="75"/>
      <c r="AJ172" s="75"/>
      <c r="AK172" s="75"/>
    </row>
    <row r="173" spans="1:37" ht="39.950000000000003" customHeight="1" x14ac:dyDescent="0.25">
      <c r="A173" s="129"/>
      <c r="B173" s="121"/>
      <c r="C173" s="47">
        <v>170</v>
      </c>
      <c r="D173" s="48" t="s">
        <v>381</v>
      </c>
      <c r="E173" s="47" t="s">
        <v>305</v>
      </c>
      <c r="F173" s="47" t="s">
        <v>549</v>
      </c>
      <c r="G173" s="49" t="s">
        <v>550</v>
      </c>
      <c r="H173" s="47" t="s">
        <v>25</v>
      </c>
      <c r="I173" s="50" t="s">
        <v>61</v>
      </c>
      <c r="J173" s="88">
        <v>8.39</v>
      </c>
      <c r="K173" s="35"/>
      <c r="L173" s="24">
        <f t="shared" si="4"/>
        <v>0</v>
      </c>
      <c r="M173" s="25" t="str">
        <f t="shared" si="5"/>
        <v>OK</v>
      </c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5"/>
      <c r="AI173" s="75"/>
      <c r="AJ173" s="75"/>
      <c r="AK173" s="75"/>
    </row>
    <row r="174" spans="1:37" ht="39.950000000000003" customHeight="1" x14ac:dyDescent="0.25">
      <c r="A174" s="129"/>
      <c r="B174" s="121"/>
      <c r="C174" s="47">
        <v>171</v>
      </c>
      <c r="D174" s="48" t="s">
        <v>318</v>
      </c>
      <c r="E174" s="47" t="s">
        <v>194</v>
      </c>
      <c r="F174" s="47" t="s">
        <v>416</v>
      </c>
      <c r="G174" s="49" t="s">
        <v>195</v>
      </c>
      <c r="H174" s="47" t="s">
        <v>25</v>
      </c>
      <c r="I174" s="50" t="s">
        <v>27</v>
      </c>
      <c r="J174" s="88">
        <v>6.88</v>
      </c>
      <c r="K174" s="35"/>
      <c r="L174" s="24">
        <f t="shared" si="4"/>
        <v>0</v>
      </c>
      <c r="M174" s="25" t="str">
        <f t="shared" si="5"/>
        <v>OK</v>
      </c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74"/>
      <c r="AH174" s="75"/>
      <c r="AI174" s="75"/>
      <c r="AJ174" s="75"/>
      <c r="AK174" s="75"/>
    </row>
    <row r="175" spans="1:37" ht="39.950000000000003" customHeight="1" x14ac:dyDescent="0.25">
      <c r="A175" s="129"/>
      <c r="B175" s="121"/>
      <c r="C175" s="47">
        <v>172</v>
      </c>
      <c r="D175" s="48" t="s">
        <v>318</v>
      </c>
      <c r="E175" s="47" t="s">
        <v>192</v>
      </c>
      <c r="F175" s="47" t="s">
        <v>416</v>
      </c>
      <c r="G175" s="49" t="s">
        <v>193</v>
      </c>
      <c r="H175" s="47" t="s">
        <v>25</v>
      </c>
      <c r="I175" s="50" t="s">
        <v>27</v>
      </c>
      <c r="J175" s="92">
        <v>22.9</v>
      </c>
      <c r="K175" s="35"/>
      <c r="L175" s="24">
        <f t="shared" si="4"/>
        <v>0</v>
      </c>
      <c r="M175" s="25" t="str">
        <f t="shared" si="5"/>
        <v>OK</v>
      </c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5"/>
      <c r="AI175" s="75"/>
      <c r="AJ175" s="75"/>
      <c r="AK175" s="75"/>
    </row>
    <row r="176" spans="1:37" ht="39.950000000000003" customHeight="1" x14ac:dyDescent="0.25">
      <c r="A176" s="129"/>
      <c r="B176" s="121"/>
      <c r="C176" s="47">
        <v>173</v>
      </c>
      <c r="D176" s="48" t="s">
        <v>317</v>
      </c>
      <c r="E176" s="47" t="s">
        <v>269</v>
      </c>
      <c r="F176" s="47" t="s">
        <v>445</v>
      </c>
      <c r="G176" s="49" t="s">
        <v>399</v>
      </c>
      <c r="H176" s="47" t="s">
        <v>25</v>
      </c>
      <c r="I176" s="50" t="s">
        <v>27</v>
      </c>
      <c r="J176" s="92">
        <v>2.06</v>
      </c>
      <c r="K176" s="35">
        <v>5</v>
      </c>
      <c r="L176" s="24">
        <f t="shared" si="4"/>
        <v>5</v>
      </c>
      <c r="M176" s="25" t="str">
        <f t="shared" si="5"/>
        <v>OK</v>
      </c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  <c r="AG176" s="74"/>
      <c r="AH176" s="75"/>
      <c r="AI176" s="75"/>
      <c r="AJ176" s="75"/>
      <c r="AK176" s="75"/>
    </row>
    <row r="177" spans="1:37" ht="39.950000000000003" customHeight="1" x14ac:dyDescent="0.25">
      <c r="A177" s="129"/>
      <c r="B177" s="121"/>
      <c r="C177" s="47">
        <v>174</v>
      </c>
      <c r="D177" s="48" t="s">
        <v>318</v>
      </c>
      <c r="E177" s="85" t="s">
        <v>270</v>
      </c>
      <c r="F177" s="85" t="s">
        <v>412</v>
      </c>
      <c r="G177" s="49" t="s">
        <v>271</v>
      </c>
      <c r="H177" s="47" t="s">
        <v>25</v>
      </c>
      <c r="I177" s="50" t="s">
        <v>27</v>
      </c>
      <c r="J177" s="88">
        <v>5.9</v>
      </c>
      <c r="K177" s="35">
        <v>1</v>
      </c>
      <c r="L177" s="24">
        <f t="shared" si="4"/>
        <v>1</v>
      </c>
      <c r="M177" s="25" t="str">
        <f t="shared" si="5"/>
        <v>OK</v>
      </c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5"/>
      <c r="AI177" s="75"/>
      <c r="AJ177" s="75"/>
      <c r="AK177" s="75"/>
    </row>
    <row r="178" spans="1:37" ht="39.950000000000003" customHeight="1" x14ac:dyDescent="0.25">
      <c r="A178" s="129"/>
      <c r="B178" s="121"/>
      <c r="C178" s="47">
        <v>175</v>
      </c>
      <c r="D178" s="48" t="s">
        <v>318</v>
      </c>
      <c r="E178" s="85" t="s">
        <v>264</v>
      </c>
      <c r="F178" s="85" t="s">
        <v>414</v>
      </c>
      <c r="G178" s="49" t="s">
        <v>265</v>
      </c>
      <c r="H178" s="47" t="s">
        <v>32</v>
      </c>
      <c r="I178" s="47" t="s">
        <v>27</v>
      </c>
      <c r="J178" s="88">
        <v>3.99</v>
      </c>
      <c r="K178" s="35"/>
      <c r="L178" s="24">
        <f t="shared" si="4"/>
        <v>0</v>
      </c>
      <c r="M178" s="25" t="str">
        <f t="shared" si="5"/>
        <v>OK</v>
      </c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  <c r="AC178" s="74"/>
      <c r="AD178" s="74"/>
      <c r="AE178" s="74"/>
      <c r="AF178" s="74"/>
      <c r="AG178" s="74"/>
      <c r="AH178" s="75"/>
      <c r="AI178" s="75"/>
      <c r="AJ178" s="75"/>
      <c r="AK178" s="75"/>
    </row>
    <row r="179" spans="1:37" ht="39.950000000000003" customHeight="1" x14ac:dyDescent="0.25">
      <c r="A179" s="129"/>
      <c r="B179" s="121"/>
      <c r="C179" s="47">
        <v>176</v>
      </c>
      <c r="D179" s="48" t="s">
        <v>380</v>
      </c>
      <c r="E179" s="85" t="s">
        <v>279</v>
      </c>
      <c r="F179" s="85" t="s">
        <v>478</v>
      </c>
      <c r="G179" s="49" t="s">
        <v>400</v>
      </c>
      <c r="H179" s="47" t="s">
        <v>25</v>
      </c>
      <c r="I179" s="50" t="s">
        <v>280</v>
      </c>
      <c r="J179" s="88">
        <v>0.68</v>
      </c>
      <c r="K179" s="35"/>
      <c r="L179" s="24">
        <f t="shared" si="4"/>
        <v>0</v>
      </c>
      <c r="M179" s="25" t="str">
        <f t="shared" si="5"/>
        <v>OK</v>
      </c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5"/>
      <c r="AI179" s="75"/>
      <c r="AJ179" s="75"/>
      <c r="AK179" s="75"/>
    </row>
    <row r="180" spans="1:37" ht="39.950000000000003" customHeight="1" x14ac:dyDescent="0.25">
      <c r="A180" s="129"/>
      <c r="B180" s="121"/>
      <c r="C180" s="47">
        <v>177</v>
      </c>
      <c r="D180" s="48" t="s">
        <v>380</v>
      </c>
      <c r="E180" s="85" t="s">
        <v>281</v>
      </c>
      <c r="F180" s="85" t="s">
        <v>478</v>
      </c>
      <c r="G180" s="49" t="s">
        <v>401</v>
      </c>
      <c r="H180" s="47" t="s">
        <v>25</v>
      </c>
      <c r="I180" s="50" t="s">
        <v>280</v>
      </c>
      <c r="J180" s="88">
        <v>0.68</v>
      </c>
      <c r="K180" s="40"/>
      <c r="L180" s="24">
        <f t="shared" si="4"/>
        <v>0</v>
      </c>
      <c r="M180" s="25" t="str">
        <f t="shared" si="5"/>
        <v>OK</v>
      </c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  <c r="AH180" s="75"/>
      <c r="AI180" s="75"/>
      <c r="AJ180" s="75"/>
      <c r="AK180" s="75"/>
    </row>
    <row r="181" spans="1:37" ht="39.950000000000003" customHeight="1" x14ac:dyDescent="0.25">
      <c r="A181" s="129"/>
      <c r="B181" s="121"/>
      <c r="C181" s="47">
        <v>178</v>
      </c>
      <c r="D181" s="48" t="s">
        <v>380</v>
      </c>
      <c r="E181" s="85" t="s">
        <v>282</v>
      </c>
      <c r="F181" s="85" t="s">
        <v>478</v>
      </c>
      <c r="G181" s="49" t="s">
        <v>402</v>
      </c>
      <c r="H181" s="47" t="s">
        <v>25</v>
      </c>
      <c r="I181" s="50" t="s">
        <v>280</v>
      </c>
      <c r="J181" s="88">
        <v>0.68</v>
      </c>
      <c r="K181" s="40"/>
      <c r="L181" s="24">
        <f t="shared" si="4"/>
        <v>0</v>
      </c>
      <c r="M181" s="25" t="str">
        <f t="shared" si="5"/>
        <v>OK</v>
      </c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5"/>
      <c r="AI181" s="75"/>
      <c r="AJ181" s="75"/>
      <c r="AK181" s="75"/>
    </row>
    <row r="182" spans="1:37" ht="39.950000000000003" customHeight="1" x14ac:dyDescent="0.25">
      <c r="A182" s="129"/>
      <c r="B182" s="121"/>
      <c r="C182" s="47">
        <v>179</v>
      </c>
      <c r="D182" s="48" t="s">
        <v>380</v>
      </c>
      <c r="E182" s="85" t="s">
        <v>283</v>
      </c>
      <c r="F182" s="85" t="s">
        <v>478</v>
      </c>
      <c r="G182" s="49" t="s">
        <v>403</v>
      </c>
      <c r="H182" s="47" t="s">
        <v>25</v>
      </c>
      <c r="I182" s="50" t="s">
        <v>280</v>
      </c>
      <c r="J182" s="88">
        <v>0.68</v>
      </c>
      <c r="K182" s="35"/>
      <c r="L182" s="24">
        <f t="shared" si="4"/>
        <v>0</v>
      </c>
      <c r="M182" s="25" t="str">
        <f t="shared" si="5"/>
        <v>OK</v>
      </c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5"/>
      <c r="AI182" s="75"/>
      <c r="AJ182" s="75"/>
      <c r="AK182" s="75"/>
    </row>
    <row r="183" spans="1:37" ht="39.950000000000003" customHeight="1" x14ac:dyDescent="0.25">
      <c r="A183" s="129"/>
      <c r="B183" s="121"/>
      <c r="C183" s="47">
        <v>180</v>
      </c>
      <c r="D183" s="48" t="s">
        <v>380</v>
      </c>
      <c r="E183" s="47" t="s">
        <v>284</v>
      </c>
      <c r="F183" s="47" t="s">
        <v>478</v>
      </c>
      <c r="G183" s="49" t="s">
        <v>404</v>
      </c>
      <c r="H183" s="47" t="s">
        <v>25</v>
      </c>
      <c r="I183" s="50" t="s">
        <v>280</v>
      </c>
      <c r="J183" s="88">
        <v>0.68</v>
      </c>
      <c r="K183" s="35"/>
      <c r="L183" s="24">
        <f t="shared" si="4"/>
        <v>0</v>
      </c>
      <c r="M183" s="25" t="str">
        <f t="shared" si="5"/>
        <v>OK</v>
      </c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5"/>
      <c r="AI183" s="75"/>
      <c r="AJ183" s="75"/>
      <c r="AK183" s="75"/>
    </row>
    <row r="184" spans="1:37" ht="39.950000000000003" customHeight="1" x14ac:dyDescent="0.25">
      <c r="A184" s="129"/>
      <c r="B184" s="121"/>
      <c r="C184" s="47">
        <v>181</v>
      </c>
      <c r="D184" s="48" t="s">
        <v>380</v>
      </c>
      <c r="E184" s="47" t="s">
        <v>285</v>
      </c>
      <c r="F184" s="47" t="s">
        <v>478</v>
      </c>
      <c r="G184" s="49" t="s">
        <v>405</v>
      </c>
      <c r="H184" s="47" t="s">
        <v>25</v>
      </c>
      <c r="I184" s="50" t="s">
        <v>280</v>
      </c>
      <c r="J184" s="88">
        <v>0.68</v>
      </c>
      <c r="K184" s="35"/>
      <c r="L184" s="24">
        <f t="shared" si="4"/>
        <v>0</v>
      </c>
      <c r="M184" s="25" t="str">
        <f t="shared" si="5"/>
        <v>OK</v>
      </c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4"/>
      <c r="AG184" s="74"/>
      <c r="AH184" s="75"/>
      <c r="AI184" s="75"/>
      <c r="AJ184" s="75"/>
      <c r="AK184" s="75"/>
    </row>
    <row r="185" spans="1:37" ht="39.950000000000003" customHeight="1" x14ac:dyDescent="0.25">
      <c r="A185" s="129"/>
      <c r="B185" s="121"/>
      <c r="C185" s="47">
        <v>182</v>
      </c>
      <c r="D185" s="48" t="s">
        <v>318</v>
      </c>
      <c r="E185" s="61" t="s">
        <v>260</v>
      </c>
      <c r="F185" s="61" t="s">
        <v>551</v>
      </c>
      <c r="G185" s="49" t="s">
        <v>261</v>
      </c>
      <c r="H185" s="47" t="s">
        <v>32</v>
      </c>
      <c r="I185" s="50" t="s">
        <v>27</v>
      </c>
      <c r="J185" s="88">
        <v>2.13</v>
      </c>
      <c r="K185" s="35">
        <v>5</v>
      </c>
      <c r="L185" s="24">
        <f t="shared" si="4"/>
        <v>5</v>
      </c>
      <c r="M185" s="25" t="str">
        <f t="shared" si="5"/>
        <v>OK</v>
      </c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5"/>
      <c r="AI185" s="75"/>
      <c r="AJ185" s="75"/>
      <c r="AK185" s="75"/>
    </row>
    <row r="186" spans="1:37" ht="39.950000000000003" customHeight="1" x14ac:dyDescent="0.25">
      <c r="A186" s="129"/>
      <c r="B186" s="121"/>
      <c r="C186" s="47">
        <v>183</v>
      </c>
      <c r="D186" s="48" t="s">
        <v>318</v>
      </c>
      <c r="E186" s="61" t="s">
        <v>262</v>
      </c>
      <c r="F186" s="61" t="s">
        <v>551</v>
      </c>
      <c r="G186" s="49" t="s">
        <v>263</v>
      </c>
      <c r="H186" s="47" t="s">
        <v>32</v>
      </c>
      <c r="I186" s="50" t="s">
        <v>27</v>
      </c>
      <c r="J186" s="88">
        <v>2.13</v>
      </c>
      <c r="K186" s="35"/>
      <c r="L186" s="24">
        <f t="shared" si="4"/>
        <v>0</v>
      </c>
      <c r="M186" s="25" t="str">
        <f t="shared" si="5"/>
        <v>OK</v>
      </c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5"/>
      <c r="AI186" s="75"/>
      <c r="AJ186" s="75"/>
      <c r="AK186" s="75"/>
    </row>
    <row r="187" spans="1:37" ht="39.950000000000003" customHeight="1" x14ac:dyDescent="0.25">
      <c r="A187" s="129"/>
      <c r="B187" s="121"/>
      <c r="C187" s="47">
        <v>184</v>
      </c>
      <c r="D187" s="48" t="s">
        <v>380</v>
      </c>
      <c r="E187" s="47" t="s">
        <v>288</v>
      </c>
      <c r="F187" s="47" t="s">
        <v>445</v>
      </c>
      <c r="G187" s="49" t="s">
        <v>289</v>
      </c>
      <c r="H187" s="47" t="s">
        <v>25</v>
      </c>
      <c r="I187" s="50" t="s">
        <v>280</v>
      </c>
      <c r="J187" s="88">
        <v>3.18</v>
      </c>
      <c r="K187" s="35"/>
      <c r="L187" s="24">
        <f t="shared" si="4"/>
        <v>0</v>
      </c>
      <c r="M187" s="25" t="str">
        <f t="shared" si="5"/>
        <v>OK</v>
      </c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5"/>
      <c r="AI187" s="75"/>
      <c r="AJ187" s="75"/>
      <c r="AK187" s="75"/>
    </row>
    <row r="188" spans="1:37" ht="39.950000000000003" customHeight="1" x14ac:dyDescent="0.25">
      <c r="A188" s="129"/>
      <c r="B188" s="121"/>
      <c r="C188" s="47">
        <v>185</v>
      </c>
      <c r="D188" s="48" t="s">
        <v>380</v>
      </c>
      <c r="E188" s="47" t="s">
        <v>286</v>
      </c>
      <c r="F188" s="47" t="s">
        <v>552</v>
      </c>
      <c r="G188" s="49" t="s">
        <v>287</v>
      </c>
      <c r="H188" s="47" t="s">
        <v>25</v>
      </c>
      <c r="I188" s="50" t="s">
        <v>280</v>
      </c>
      <c r="J188" s="88">
        <v>7.29</v>
      </c>
      <c r="K188" s="35"/>
      <c r="L188" s="24">
        <f t="shared" si="4"/>
        <v>0</v>
      </c>
      <c r="M188" s="25" t="str">
        <f t="shared" si="5"/>
        <v>OK</v>
      </c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  <c r="AG188" s="74"/>
      <c r="AH188" s="75"/>
      <c r="AI188" s="75"/>
      <c r="AJ188" s="75"/>
      <c r="AK188" s="75"/>
    </row>
    <row r="189" spans="1:37" ht="39.950000000000003" customHeight="1" x14ac:dyDescent="0.25">
      <c r="A189" s="129"/>
      <c r="B189" s="121"/>
      <c r="C189" s="47">
        <v>186</v>
      </c>
      <c r="D189" s="48" t="s">
        <v>380</v>
      </c>
      <c r="E189" s="47" t="s">
        <v>290</v>
      </c>
      <c r="F189" s="47" t="s">
        <v>445</v>
      </c>
      <c r="G189" s="49" t="s">
        <v>291</v>
      </c>
      <c r="H189" s="47" t="s">
        <v>25</v>
      </c>
      <c r="I189" s="50" t="s">
        <v>280</v>
      </c>
      <c r="J189" s="88">
        <v>1.54</v>
      </c>
      <c r="K189" s="35"/>
      <c r="L189" s="24">
        <f t="shared" si="4"/>
        <v>0</v>
      </c>
      <c r="M189" s="25" t="str">
        <f t="shared" si="5"/>
        <v>OK</v>
      </c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5"/>
      <c r="AI189" s="75"/>
      <c r="AJ189" s="75"/>
      <c r="AK189" s="75"/>
    </row>
    <row r="190" spans="1:37" ht="39.950000000000003" customHeight="1" x14ac:dyDescent="0.25">
      <c r="A190" s="129"/>
      <c r="B190" s="121"/>
      <c r="C190" s="47">
        <v>187</v>
      </c>
      <c r="D190" s="48" t="s">
        <v>318</v>
      </c>
      <c r="E190" s="47" t="s">
        <v>272</v>
      </c>
      <c r="F190" s="47" t="s">
        <v>414</v>
      </c>
      <c r="G190" s="49" t="s">
        <v>273</v>
      </c>
      <c r="H190" s="47" t="s">
        <v>25</v>
      </c>
      <c r="I190" s="65" t="s">
        <v>27</v>
      </c>
      <c r="J190" s="88">
        <v>1.44</v>
      </c>
      <c r="K190" s="35"/>
      <c r="L190" s="24">
        <f t="shared" si="4"/>
        <v>0</v>
      </c>
      <c r="M190" s="25" t="str">
        <f t="shared" si="5"/>
        <v>OK</v>
      </c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  <c r="AF190" s="74"/>
      <c r="AG190" s="74"/>
      <c r="AH190" s="75"/>
      <c r="AI190" s="75"/>
      <c r="AJ190" s="75"/>
      <c r="AK190" s="75"/>
    </row>
    <row r="191" spans="1:37" ht="39.950000000000003" customHeight="1" x14ac:dyDescent="0.25">
      <c r="A191" s="129"/>
      <c r="B191" s="121"/>
      <c r="C191" s="47">
        <v>188</v>
      </c>
      <c r="D191" s="48" t="s">
        <v>318</v>
      </c>
      <c r="E191" s="47" t="s">
        <v>379</v>
      </c>
      <c r="F191" s="47" t="s">
        <v>545</v>
      </c>
      <c r="G191" s="67" t="s">
        <v>276</v>
      </c>
      <c r="H191" s="66" t="s">
        <v>25</v>
      </c>
      <c r="I191" s="86" t="s">
        <v>27</v>
      </c>
      <c r="J191" s="88">
        <v>0.62</v>
      </c>
      <c r="K191" s="35">
        <v>50</v>
      </c>
      <c r="L191" s="24">
        <f t="shared" si="4"/>
        <v>50</v>
      </c>
      <c r="M191" s="25" t="str">
        <f t="shared" si="5"/>
        <v>OK</v>
      </c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5"/>
      <c r="AI191" s="75"/>
      <c r="AJ191" s="75"/>
      <c r="AK191" s="75"/>
    </row>
    <row r="192" spans="1:37" ht="39.950000000000003" customHeight="1" x14ac:dyDescent="0.25">
      <c r="A192" s="129"/>
      <c r="B192" s="122"/>
      <c r="C192" s="47">
        <v>189</v>
      </c>
      <c r="D192" s="48" t="s">
        <v>318</v>
      </c>
      <c r="E192" s="47" t="s">
        <v>274</v>
      </c>
      <c r="F192" s="47" t="s">
        <v>510</v>
      </c>
      <c r="G192" s="49" t="s">
        <v>275</v>
      </c>
      <c r="H192" s="47" t="s">
        <v>28</v>
      </c>
      <c r="I192" s="65" t="s">
        <v>27</v>
      </c>
      <c r="J192" s="88">
        <v>4.8</v>
      </c>
      <c r="K192" s="35">
        <v>10</v>
      </c>
      <c r="L192" s="24">
        <f t="shared" si="4"/>
        <v>10</v>
      </c>
      <c r="M192" s="25" t="str">
        <f t="shared" si="5"/>
        <v>OK</v>
      </c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5"/>
      <c r="AI192" s="75"/>
      <c r="AJ192" s="75"/>
      <c r="AK192" s="75"/>
    </row>
    <row r="193" spans="1:37" ht="39.950000000000003" customHeight="1" x14ac:dyDescent="0.25">
      <c r="A193" s="109">
        <v>20</v>
      </c>
      <c r="B193" s="112" t="s">
        <v>410</v>
      </c>
      <c r="C193" s="51">
        <v>190</v>
      </c>
      <c r="D193" s="52" t="s">
        <v>317</v>
      </c>
      <c r="E193" s="87" t="s">
        <v>553</v>
      </c>
      <c r="F193" s="51" t="s">
        <v>554</v>
      </c>
      <c r="G193" s="53" t="s">
        <v>555</v>
      </c>
      <c r="H193" s="51" t="s">
        <v>25</v>
      </c>
      <c r="I193" s="80" t="s">
        <v>27</v>
      </c>
      <c r="J193" s="89">
        <v>218.59</v>
      </c>
      <c r="K193" s="35"/>
      <c r="L193" s="24">
        <f t="shared" si="4"/>
        <v>0</v>
      </c>
      <c r="M193" s="25" t="str">
        <f t="shared" si="5"/>
        <v>OK</v>
      </c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5"/>
      <c r="AI193" s="75"/>
      <c r="AJ193" s="75"/>
      <c r="AK193" s="75"/>
    </row>
    <row r="194" spans="1:37" ht="39.950000000000003" customHeight="1" x14ac:dyDescent="0.25">
      <c r="A194" s="110"/>
      <c r="B194" s="113"/>
      <c r="C194" s="51">
        <v>191</v>
      </c>
      <c r="D194" s="52" t="s">
        <v>317</v>
      </c>
      <c r="E194" s="87" t="s">
        <v>294</v>
      </c>
      <c r="F194" s="51" t="s">
        <v>554</v>
      </c>
      <c r="G194" s="53" t="s">
        <v>556</v>
      </c>
      <c r="H194" s="51" t="s">
        <v>25</v>
      </c>
      <c r="I194" s="80" t="s">
        <v>27</v>
      </c>
      <c r="J194" s="89">
        <v>113.42</v>
      </c>
      <c r="K194" s="35"/>
      <c r="L194" s="24">
        <f t="shared" si="4"/>
        <v>0</v>
      </c>
      <c r="M194" s="25" t="str">
        <f t="shared" si="5"/>
        <v>OK</v>
      </c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  <c r="AC194" s="74"/>
      <c r="AD194" s="74"/>
      <c r="AE194" s="74"/>
      <c r="AF194" s="74"/>
      <c r="AG194" s="74"/>
      <c r="AH194" s="75"/>
      <c r="AI194" s="75"/>
      <c r="AJ194" s="75"/>
      <c r="AK194" s="75"/>
    </row>
    <row r="195" spans="1:37" ht="39.950000000000003" customHeight="1" x14ac:dyDescent="0.25">
      <c r="A195" s="110"/>
      <c r="B195" s="113"/>
      <c r="C195" s="51">
        <v>192</v>
      </c>
      <c r="D195" s="52" t="s">
        <v>317</v>
      </c>
      <c r="E195" s="51" t="s">
        <v>296</v>
      </c>
      <c r="F195" s="51" t="s">
        <v>557</v>
      </c>
      <c r="G195" s="53" t="s">
        <v>297</v>
      </c>
      <c r="H195" s="51" t="s">
        <v>25</v>
      </c>
      <c r="I195" s="80" t="s">
        <v>27</v>
      </c>
      <c r="J195" s="89">
        <v>37.700000000000003</v>
      </c>
      <c r="K195" s="35">
        <v>2</v>
      </c>
      <c r="L195" s="24">
        <f t="shared" si="4"/>
        <v>2</v>
      </c>
      <c r="M195" s="25" t="str">
        <f t="shared" si="5"/>
        <v>OK</v>
      </c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5"/>
      <c r="AI195" s="75"/>
      <c r="AJ195" s="75"/>
      <c r="AK195" s="75"/>
    </row>
    <row r="196" spans="1:37" ht="39.950000000000003" customHeight="1" x14ac:dyDescent="0.25">
      <c r="A196" s="110"/>
      <c r="B196" s="113"/>
      <c r="C196" s="51">
        <v>193</v>
      </c>
      <c r="D196" s="52" t="s">
        <v>317</v>
      </c>
      <c r="E196" s="51" t="s">
        <v>294</v>
      </c>
      <c r="F196" s="51" t="s">
        <v>557</v>
      </c>
      <c r="G196" s="53" t="s">
        <v>295</v>
      </c>
      <c r="H196" s="51" t="s">
        <v>25</v>
      </c>
      <c r="I196" s="80" t="s">
        <v>27</v>
      </c>
      <c r="J196" s="89">
        <v>51.03</v>
      </c>
      <c r="K196" s="35"/>
      <c r="L196" s="24">
        <f t="shared" si="4"/>
        <v>0</v>
      </c>
      <c r="M196" s="25" t="str">
        <f t="shared" si="5"/>
        <v>OK</v>
      </c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74"/>
      <c r="AG196" s="74"/>
      <c r="AH196" s="75"/>
      <c r="AI196" s="75"/>
      <c r="AJ196" s="75"/>
      <c r="AK196" s="75"/>
    </row>
    <row r="197" spans="1:37" ht="39.950000000000003" customHeight="1" x14ac:dyDescent="0.25">
      <c r="A197" s="111"/>
      <c r="B197" s="114"/>
      <c r="C197" s="51">
        <v>194</v>
      </c>
      <c r="D197" s="52" t="s">
        <v>317</v>
      </c>
      <c r="E197" s="51" t="s">
        <v>298</v>
      </c>
      <c r="F197" s="51" t="s">
        <v>554</v>
      </c>
      <c r="G197" s="53" t="s">
        <v>558</v>
      </c>
      <c r="H197" s="51" t="s">
        <v>25</v>
      </c>
      <c r="I197" s="54" t="s">
        <v>27</v>
      </c>
      <c r="J197" s="89">
        <v>40.98</v>
      </c>
      <c r="K197" s="35"/>
      <c r="L197" s="24">
        <f t="shared" ref="L197:L210" si="6">K197-(SUM(N197:AG197))</f>
        <v>0</v>
      </c>
      <c r="M197" s="25" t="str">
        <f t="shared" ref="M197:M210" si="7">IF(L197&lt;0,"ATENÇÃO","OK")</f>
        <v>OK</v>
      </c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5"/>
      <c r="AI197" s="75"/>
      <c r="AJ197" s="75"/>
      <c r="AK197" s="75"/>
    </row>
    <row r="198" spans="1:37" ht="39.950000000000003" customHeight="1" x14ac:dyDescent="0.25">
      <c r="A198" s="117">
        <v>21</v>
      </c>
      <c r="B198" s="120" t="s">
        <v>559</v>
      </c>
      <c r="C198" s="47">
        <v>195</v>
      </c>
      <c r="D198" s="48" t="s">
        <v>316</v>
      </c>
      <c r="E198" s="47" t="s">
        <v>164</v>
      </c>
      <c r="F198" s="47" t="s">
        <v>560</v>
      </c>
      <c r="G198" s="49" t="s">
        <v>165</v>
      </c>
      <c r="H198" s="47" t="s">
        <v>28</v>
      </c>
      <c r="I198" s="65" t="s">
        <v>27</v>
      </c>
      <c r="J198" s="88">
        <v>48.5</v>
      </c>
      <c r="K198" s="35"/>
      <c r="L198" s="24">
        <f t="shared" si="6"/>
        <v>0</v>
      </c>
      <c r="M198" s="25" t="str">
        <f t="shared" si="7"/>
        <v>OK</v>
      </c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74"/>
      <c r="AH198" s="75"/>
      <c r="AI198" s="75"/>
      <c r="AJ198" s="75"/>
      <c r="AK198" s="75"/>
    </row>
    <row r="199" spans="1:37" ht="39.950000000000003" customHeight="1" x14ac:dyDescent="0.25">
      <c r="A199" s="118"/>
      <c r="B199" s="121"/>
      <c r="C199" s="47">
        <v>196</v>
      </c>
      <c r="D199" s="48" t="s">
        <v>316</v>
      </c>
      <c r="E199" s="47" t="s">
        <v>166</v>
      </c>
      <c r="F199" s="47" t="s">
        <v>560</v>
      </c>
      <c r="G199" s="49" t="s">
        <v>167</v>
      </c>
      <c r="H199" s="47" t="s">
        <v>28</v>
      </c>
      <c r="I199" s="65" t="s">
        <v>27</v>
      </c>
      <c r="J199" s="88">
        <v>42.2</v>
      </c>
      <c r="K199" s="35"/>
      <c r="L199" s="24">
        <f t="shared" si="6"/>
        <v>0</v>
      </c>
      <c r="M199" s="25" t="str">
        <f t="shared" si="7"/>
        <v>OK</v>
      </c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  <c r="AH199" s="75"/>
      <c r="AI199" s="75"/>
      <c r="AJ199" s="75"/>
      <c r="AK199" s="75"/>
    </row>
    <row r="200" spans="1:37" ht="39.950000000000003" customHeight="1" x14ac:dyDescent="0.25">
      <c r="A200" s="118"/>
      <c r="B200" s="121"/>
      <c r="C200" s="47">
        <v>197</v>
      </c>
      <c r="D200" s="48" t="s">
        <v>316</v>
      </c>
      <c r="E200" s="47" t="s">
        <v>168</v>
      </c>
      <c r="F200" s="47" t="s">
        <v>560</v>
      </c>
      <c r="G200" s="49" t="s">
        <v>561</v>
      </c>
      <c r="H200" s="47" t="s">
        <v>28</v>
      </c>
      <c r="I200" s="65" t="s">
        <v>27</v>
      </c>
      <c r="J200" s="88">
        <v>15.4</v>
      </c>
      <c r="K200" s="35"/>
      <c r="L200" s="24">
        <f t="shared" si="6"/>
        <v>0</v>
      </c>
      <c r="M200" s="25" t="str">
        <f t="shared" si="7"/>
        <v>OK</v>
      </c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74"/>
      <c r="AH200" s="75"/>
      <c r="AI200" s="75"/>
      <c r="AJ200" s="75"/>
      <c r="AK200" s="75"/>
    </row>
    <row r="201" spans="1:37" ht="39.950000000000003" customHeight="1" x14ac:dyDescent="0.25">
      <c r="A201" s="118"/>
      <c r="B201" s="121"/>
      <c r="C201" s="47">
        <v>198</v>
      </c>
      <c r="D201" s="48" t="s">
        <v>316</v>
      </c>
      <c r="E201" s="47" t="s">
        <v>169</v>
      </c>
      <c r="F201" s="47" t="s">
        <v>560</v>
      </c>
      <c r="G201" s="49" t="s">
        <v>562</v>
      </c>
      <c r="H201" s="47" t="s">
        <v>28</v>
      </c>
      <c r="I201" s="65" t="s">
        <v>27</v>
      </c>
      <c r="J201" s="88">
        <v>15.2</v>
      </c>
      <c r="K201" s="35"/>
      <c r="L201" s="24">
        <f t="shared" si="6"/>
        <v>0</v>
      </c>
      <c r="M201" s="25" t="str">
        <f t="shared" si="7"/>
        <v>OK</v>
      </c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5"/>
      <c r="AI201" s="75"/>
      <c r="AJ201" s="75"/>
      <c r="AK201" s="75"/>
    </row>
    <row r="202" spans="1:37" ht="39.950000000000003" customHeight="1" x14ac:dyDescent="0.25">
      <c r="A202" s="118"/>
      <c r="B202" s="121"/>
      <c r="C202" s="47">
        <v>199</v>
      </c>
      <c r="D202" s="48" t="s">
        <v>316</v>
      </c>
      <c r="E202" s="47" t="s">
        <v>170</v>
      </c>
      <c r="F202" s="47" t="s">
        <v>560</v>
      </c>
      <c r="G202" s="49" t="s">
        <v>563</v>
      </c>
      <c r="H202" s="47" t="s">
        <v>28</v>
      </c>
      <c r="I202" s="65" t="s">
        <v>27</v>
      </c>
      <c r="J202" s="88">
        <v>14</v>
      </c>
      <c r="K202" s="35"/>
      <c r="L202" s="24">
        <f t="shared" si="6"/>
        <v>0</v>
      </c>
      <c r="M202" s="25" t="str">
        <f t="shared" si="7"/>
        <v>OK</v>
      </c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  <c r="AH202" s="75"/>
      <c r="AI202" s="75"/>
      <c r="AJ202" s="75"/>
      <c r="AK202" s="75"/>
    </row>
    <row r="203" spans="1:37" ht="39.950000000000003" customHeight="1" x14ac:dyDescent="0.25">
      <c r="A203" s="118"/>
      <c r="B203" s="121"/>
      <c r="C203" s="47">
        <v>200</v>
      </c>
      <c r="D203" s="48" t="s">
        <v>316</v>
      </c>
      <c r="E203" s="47" t="s">
        <v>342</v>
      </c>
      <c r="F203" s="47" t="s">
        <v>560</v>
      </c>
      <c r="G203" s="49" t="s">
        <v>343</v>
      </c>
      <c r="H203" s="47" t="s">
        <v>28</v>
      </c>
      <c r="I203" s="65" t="s">
        <v>27</v>
      </c>
      <c r="J203" s="88">
        <v>54.6</v>
      </c>
      <c r="K203" s="35"/>
      <c r="L203" s="24">
        <f t="shared" si="6"/>
        <v>0</v>
      </c>
      <c r="M203" s="25" t="str">
        <f t="shared" si="7"/>
        <v>OK</v>
      </c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5"/>
      <c r="AI203" s="75"/>
      <c r="AJ203" s="75"/>
      <c r="AK203" s="75"/>
    </row>
    <row r="204" spans="1:37" ht="39.950000000000003" customHeight="1" x14ac:dyDescent="0.25">
      <c r="A204" s="118"/>
      <c r="B204" s="121"/>
      <c r="C204" s="47">
        <v>201</v>
      </c>
      <c r="D204" s="48" t="s">
        <v>316</v>
      </c>
      <c r="E204" s="47" t="s">
        <v>344</v>
      </c>
      <c r="F204" s="47" t="s">
        <v>560</v>
      </c>
      <c r="G204" s="49" t="s">
        <v>564</v>
      </c>
      <c r="H204" s="47" t="s">
        <v>28</v>
      </c>
      <c r="I204" s="65" t="s">
        <v>27</v>
      </c>
      <c r="J204" s="88">
        <v>51.8</v>
      </c>
      <c r="K204" s="35"/>
      <c r="L204" s="24">
        <f t="shared" si="6"/>
        <v>0</v>
      </c>
      <c r="M204" s="25" t="str">
        <f t="shared" si="7"/>
        <v>OK</v>
      </c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74"/>
      <c r="AH204" s="75"/>
      <c r="AI204" s="75"/>
      <c r="AJ204" s="75"/>
      <c r="AK204" s="75"/>
    </row>
    <row r="205" spans="1:37" ht="39.950000000000003" customHeight="1" x14ac:dyDescent="0.25">
      <c r="A205" s="118"/>
      <c r="B205" s="121"/>
      <c r="C205" s="47">
        <v>202</v>
      </c>
      <c r="D205" s="48" t="s">
        <v>316</v>
      </c>
      <c r="E205" s="47" t="s">
        <v>345</v>
      </c>
      <c r="F205" s="47" t="s">
        <v>560</v>
      </c>
      <c r="G205" s="49" t="s">
        <v>565</v>
      </c>
      <c r="H205" s="47" t="s">
        <v>28</v>
      </c>
      <c r="I205" s="65" t="s">
        <v>27</v>
      </c>
      <c r="J205" s="88">
        <v>51.8</v>
      </c>
      <c r="K205" s="36"/>
      <c r="L205" s="24">
        <f t="shared" si="6"/>
        <v>0</v>
      </c>
      <c r="M205" s="25" t="str">
        <f t="shared" si="7"/>
        <v>OK</v>
      </c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5"/>
      <c r="AI205" s="75"/>
      <c r="AJ205" s="75"/>
      <c r="AK205" s="75"/>
    </row>
    <row r="206" spans="1:37" ht="39.950000000000003" customHeight="1" x14ac:dyDescent="0.25">
      <c r="A206" s="118"/>
      <c r="B206" s="121"/>
      <c r="C206" s="47">
        <v>203</v>
      </c>
      <c r="D206" s="48" t="s">
        <v>316</v>
      </c>
      <c r="E206" s="47" t="s">
        <v>566</v>
      </c>
      <c r="F206" s="47" t="s">
        <v>560</v>
      </c>
      <c r="G206" s="49" t="s">
        <v>567</v>
      </c>
      <c r="H206" s="47" t="s">
        <v>28</v>
      </c>
      <c r="I206" s="65" t="s">
        <v>27</v>
      </c>
      <c r="J206" s="88">
        <v>9.1999999999999993</v>
      </c>
      <c r="K206" s="35"/>
      <c r="L206" s="24">
        <f t="shared" si="6"/>
        <v>0</v>
      </c>
      <c r="M206" s="25" t="str">
        <f t="shared" si="7"/>
        <v>OK</v>
      </c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  <c r="AG206" s="74"/>
      <c r="AH206" s="75"/>
      <c r="AI206" s="75"/>
      <c r="AJ206" s="75"/>
      <c r="AK206" s="75"/>
    </row>
    <row r="207" spans="1:37" ht="39.950000000000003" customHeight="1" x14ac:dyDescent="0.25">
      <c r="A207" s="118"/>
      <c r="B207" s="121"/>
      <c r="C207" s="47">
        <v>204</v>
      </c>
      <c r="D207" s="48" t="s">
        <v>316</v>
      </c>
      <c r="E207" s="47" t="s">
        <v>171</v>
      </c>
      <c r="F207" s="47" t="s">
        <v>568</v>
      </c>
      <c r="G207" s="49" t="s">
        <v>569</v>
      </c>
      <c r="H207" s="47" t="s">
        <v>28</v>
      </c>
      <c r="I207" s="65" t="s">
        <v>27</v>
      </c>
      <c r="J207" s="88">
        <v>4.4000000000000004</v>
      </c>
      <c r="K207" s="35"/>
      <c r="L207" s="24">
        <f t="shared" si="6"/>
        <v>0</v>
      </c>
      <c r="M207" s="25" t="str">
        <f t="shared" si="7"/>
        <v>OK</v>
      </c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5"/>
      <c r="AI207" s="75"/>
      <c r="AJ207" s="75"/>
      <c r="AK207" s="75"/>
    </row>
    <row r="208" spans="1:37" ht="39.950000000000003" customHeight="1" x14ac:dyDescent="0.25">
      <c r="A208" s="118"/>
      <c r="B208" s="121"/>
      <c r="C208" s="47">
        <v>205</v>
      </c>
      <c r="D208" s="48" t="s">
        <v>316</v>
      </c>
      <c r="E208" s="47" t="s">
        <v>172</v>
      </c>
      <c r="F208" s="47" t="s">
        <v>560</v>
      </c>
      <c r="G208" s="49" t="s">
        <v>570</v>
      </c>
      <c r="H208" s="47" t="s">
        <v>37</v>
      </c>
      <c r="I208" s="65" t="s">
        <v>27</v>
      </c>
      <c r="J208" s="88">
        <v>3.2</v>
      </c>
      <c r="K208" s="35"/>
      <c r="L208" s="24">
        <f t="shared" si="6"/>
        <v>0</v>
      </c>
      <c r="M208" s="25" t="str">
        <f t="shared" si="7"/>
        <v>OK</v>
      </c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  <c r="AG208" s="74"/>
      <c r="AH208" s="75"/>
      <c r="AI208" s="75"/>
      <c r="AJ208" s="75"/>
      <c r="AK208" s="75"/>
    </row>
    <row r="209" spans="1:37" ht="39.950000000000003" customHeight="1" x14ac:dyDescent="0.25">
      <c r="A209" s="118"/>
      <c r="B209" s="121"/>
      <c r="C209" s="47">
        <v>206</v>
      </c>
      <c r="D209" s="48" t="s">
        <v>316</v>
      </c>
      <c r="E209" s="47" t="s">
        <v>571</v>
      </c>
      <c r="F209" s="47" t="s">
        <v>572</v>
      </c>
      <c r="G209" s="49" t="s">
        <v>573</v>
      </c>
      <c r="H209" s="47" t="s">
        <v>574</v>
      </c>
      <c r="I209" s="65" t="s">
        <v>27</v>
      </c>
      <c r="J209" s="88">
        <v>27</v>
      </c>
      <c r="K209" s="35"/>
      <c r="L209" s="24">
        <f t="shared" si="6"/>
        <v>0</v>
      </c>
      <c r="M209" s="25" t="str">
        <f t="shared" si="7"/>
        <v>OK</v>
      </c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5"/>
      <c r="AI209" s="75"/>
      <c r="AJ209" s="75"/>
      <c r="AK209" s="75"/>
    </row>
    <row r="210" spans="1:37" ht="39.950000000000003" customHeight="1" x14ac:dyDescent="0.25">
      <c r="A210" s="119"/>
      <c r="B210" s="122"/>
      <c r="C210" s="47">
        <v>207</v>
      </c>
      <c r="D210" s="48" t="s">
        <v>316</v>
      </c>
      <c r="E210" s="47" t="s">
        <v>575</v>
      </c>
      <c r="F210" s="47" t="s">
        <v>576</v>
      </c>
      <c r="G210" s="49" t="s">
        <v>577</v>
      </c>
      <c r="H210" s="47" t="s">
        <v>574</v>
      </c>
      <c r="I210" s="65" t="s">
        <v>27</v>
      </c>
      <c r="J210" s="92">
        <v>210</v>
      </c>
      <c r="K210" s="35"/>
      <c r="L210" s="24">
        <f t="shared" si="6"/>
        <v>0</v>
      </c>
      <c r="M210" s="25" t="str">
        <f t="shared" si="7"/>
        <v>OK</v>
      </c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74"/>
      <c r="AH210" s="75"/>
      <c r="AI210" s="75"/>
      <c r="AJ210" s="75"/>
      <c r="AK210" s="75"/>
    </row>
  </sheetData>
  <mergeCells count="64">
    <mergeCell ref="A87:A89"/>
    <mergeCell ref="B87:B89"/>
    <mergeCell ref="A90:A95"/>
    <mergeCell ref="B90:B95"/>
    <mergeCell ref="A96:A108"/>
    <mergeCell ref="B96:B108"/>
    <mergeCell ref="AJ1:AJ2"/>
    <mergeCell ref="AK1:AK2"/>
    <mergeCell ref="A4:A11"/>
    <mergeCell ref="B4:B11"/>
    <mergeCell ref="A12:A23"/>
    <mergeCell ref="B12:B23"/>
    <mergeCell ref="AE1:AE2"/>
    <mergeCell ref="AF1:AF2"/>
    <mergeCell ref="AG1:AG2"/>
    <mergeCell ref="AH1:AH2"/>
    <mergeCell ref="AI1:AI2"/>
    <mergeCell ref="AD1:AD2"/>
    <mergeCell ref="A2:M2"/>
    <mergeCell ref="V1:V2"/>
    <mergeCell ref="AB1:AB2"/>
    <mergeCell ref="AC1:AC2"/>
    <mergeCell ref="A171:A192"/>
    <mergeCell ref="B171:B192"/>
    <mergeCell ref="A193:A197"/>
    <mergeCell ref="B193:B197"/>
    <mergeCell ref="A198:A210"/>
    <mergeCell ref="B198:B210"/>
    <mergeCell ref="W1:W2"/>
    <mergeCell ref="X1:X2"/>
    <mergeCell ref="Y1:Y2"/>
    <mergeCell ref="Z1:Z2"/>
    <mergeCell ref="AA1:AA2"/>
    <mergeCell ref="R1:R2"/>
    <mergeCell ref="S1:S2"/>
    <mergeCell ref="T1:T2"/>
    <mergeCell ref="U1:U2"/>
    <mergeCell ref="Q1:Q2"/>
    <mergeCell ref="B145:B158"/>
    <mergeCell ref="B159:B170"/>
    <mergeCell ref="A34:A50"/>
    <mergeCell ref="B34:B50"/>
    <mergeCell ref="A51:A55"/>
    <mergeCell ref="B51:B55"/>
    <mergeCell ref="A56:A86"/>
    <mergeCell ref="B56:B86"/>
    <mergeCell ref="A145:A158"/>
    <mergeCell ref="A159:A170"/>
    <mergeCell ref="A109:A111"/>
    <mergeCell ref="B109:B111"/>
    <mergeCell ref="A112:A129"/>
    <mergeCell ref="B112:B129"/>
    <mergeCell ref="A133:A144"/>
    <mergeCell ref="B133:B144"/>
    <mergeCell ref="A24:A30"/>
    <mergeCell ref="B24:B30"/>
    <mergeCell ref="A31:A33"/>
    <mergeCell ref="B31:B33"/>
    <mergeCell ref="P1:P2"/>
    <mergeCell ref="N1:N2"/>
    <mergeCell ref="O1:O2"/>
    <mergeCell ref="A1:F1"/>
    <mergeCell ref="G1:J1"/>
    <mergeCell ref="K1:M1"/>
  </mergeCells>
  <conditionalFormatting sqref="R4:X4">
    <cfRule type="cellIs" dxfId="251" priority="16" stopIfTrue="1" operator="greaterThan">
      <formula>0</formula>
    </cfRule>
    <cfRule type="cellIs" dxfId="250" priority="17" stopIfTrue="1" operator="greaterThan">
      <formula>0</formula>
    </cfRule>
    <cfRule type="cellIs" dxfId="249" priority="18" stopIfTrue="1" operator="greaterThan">
      <formula>0</formula>
    </cfRule>
  </conditionalFormatting>
  <conditionalFormatting sqref="R5:X210">
    <cfRule type="cellIs" dxfId="248" priority="13" stopIfTrue="1" operator="greaterThan">
      <formula>0</formula>
    </cfRule>
    <cfRule type="cellIs" dxfId="247" priority="14" stopIfTrue="1" operator="greaterThan">
      <formula>0</formula>
    </cfRule>
    <cfRule type="cellIs" dxfId="246" priority="15" stopIfTrue="1" operator="greaterThan">
      <formula>0</formula>
    </cfRule>
  </conditionalFormatting>
  <conditionalFormatting sqref="Y4:AG4">
    <cfRule type="cellIs" dxfId="245" priority="28" stopIfTrue="1" operator="greaterThan">
      <formula>0</formula>
    </cfRule>
    <cfRule type="cellIs" dxfId="244" priority="29" stopIfTrue="1" operator="greaterThan">
      <formula>0</formula>
    </cfRule>
    <cfRule type="cellIs" dxfId="243" priority="30" stopIfTrue="1" operator="greaterThan">
      <formula>0</formula>
    </cfRule>
  </conditionalFormatting>
  <conditionalFormatting sqref="Y5:AG210">
    <cfRule type="cellIs" dxfId="242" priority="25" stopIfTrue="1" operator="greaterThan">
      <formula>0</formula>
    </cfRule>
    <cfRule type="cellIs" dxfId="241" priority="26" stopIfTrue="1" operator="greaterThan">
      <formula>0</formula>
    </cfRule>
    <cfRule type="cellIs" dxfId="240" priority="27" stopIfTrue="1" operator="greaterThan">
      <formula>0</formula>
    </cfRule>
  </conditionalFormatting>
  <conditionalFormatting sqref="Y5:AG210">
    <cfRule type="cellIs" dxfId="239" priority="31" stopIfTrue="1" operator="greaterThan">
      <formula>0</formula>
    </cfRule>
    <cfRule type="cellIs" dxfId="238" priority="32" stopIfTrue="1" operator="greaterThan">
      <formula>0</formula>
    </cfRule>
    <cfRule type="cellIs" dxfId="237" priority="33" stopIfTrue="1" operator="greaterThan">
      <formula>0</formula>
    </cfRule>
  </conditionalFormatting>
  <conditionalFormatting sqref="N4">
    <cfRule type="cellIs" dxfId="236" priority="10" stopIfTrue="1" operator="greaterThan">
      <formula>0</formula>
    </cfRule>
    <cfRule type="cellIs" dxfId="235" priority="11" stopIfTrue="1" operator="greaterThan">
      <formula>0</formula>
    </cfRule>
    <cfRule type="cellIs" dxfId="234" priority="12" stopIfTrue="1" operator="greaterThan">
      <formula>0</formula>
    </cfRule>
  </conditionalFormatting>
  <conditionalFormatting sqref="N5:N210">
    <cfRule type="cellIs" dxfId="233" priority="7" stopIfTrue="1" operator="greaterThan">
      <formula>0</formula>
    </cfRule>
    <cfRule type="cellIs" dxfId="232" priority="8" stopIfTrue="1" operator="greaterThan">
      <formula>0</formula>
    </cfRule>
    <cfRule type="cellIs" dxfId="231" priority="9" stopIfTrue="1" operator="greaterThan">
      <formula>0</formula>
    </cfRule>
  </conditionalFormatting>
  <conditionalFormatting sqref="O4:Q4">
    <cfRule type="cellIs" dxfId="230" priority="4" stopIfTrue="1" operator="greaterThan">
      <formula>0</formula>
    </cfRule>
    <cfRule type="cellIs" dxfId="229" priority="5" stopIfTrue="1" operator="greaterThan">
      <formula>0</formula>
    </cfRule>
    <cfRule type="cellIs" dxfId="228" priority="6" stopIfTrue="1" operator="greaterThan">
      <formula>0</formula>
    </cfRule>
  </conditionalFormatting>
  <conditionalFormatting sqref="O5:Q210">
    <cfRule type="cellIs" dxfId="227" priority="1" stopIfTrue="1" operator="greaterThan">
      <formula>0</formula>
    </cfRule>
    <cfRule type="cellIs" dxfId="226" priority="2" stopIfTrue="1" operator="greaterThan">
      <formula>0</formula>
    </cfRule>
    <cfRule type="cellIs" dxfId="225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210"/>
  <sheetViews>
    <sheetView topLeftCell="AA127" zoomScale="70" zoomScaleNormal="70" workbookViewId="0">
      <selection activeCell="AU129" sqref="AU129"/>
    </sheetView>
  </sheetViews>
  <sheetFormatPr defaultColWidth="9.7109375" defaultRowHeight="30" customHeight="1" x14ac:dyDescent="0.25"/>
  <cols>
    <col min="1" max="1" width="6.7109375" style="1" customWidth="1"/>
    <col min="2" max="2" width="30.28515625" style="1" customWidth="1"/>
    <col min="3" max="3" width="7.7109375" style="1" customWidth="1"/>
    <col min="4" max="4" width="8.85546875" style="1" customWidth="1"/>
    <col min="5" max="5" width="16.28515625" style="1" customWidth="1"/>
    <col min="6" max="6" width="18.140625" style="26" customWidth="1"/>
    <col min="7" max="7" width="56" style="1" customWidth="1"/>
    <col min="8" max="8" width="9.85546875" style="1" bestFit="1" customWidth="1"/>
    <col min="9" max="9" width="16.7109375" style="1" customWidth="1"/>
    <col min="10" max="10" width="12.7109375" style="38" bestFit="1" customWidth="1"/>
    <col min="11" max="11" width="12" style="19" customWidth="1"/>
    <col min="12" max="12" width="13.28515625" style="27" customWidth="1"/>
    <col min="13" max="13" width="12.5703125" style="17" customWidth="1"/>
    <col min="14" max="25" width="14.7109375" style="18" customWidth="1"/>
    <col min="26" max="37" width="14.7109375" style="15" customWidth="1"/>
    <col min="38" max="16384" width="9.7109375" style="15"/>
  </cols>
  <sheetData>
    <row r="1" spans="1:37" ht="30" customHeight="1" x14ac:dyDescent="0.25">
      <c r="A1" s="108" t="s">
        <v>406</v>
      </c>
      <c r="B1" s="108"/>
      <c r="C1" s="108"/>
      <c r="D1" s="108"/>
      <c r="E1" s="108"/>
      <c r="F1" s="108"/>
      <c r="G1" s="108" t="s">
        <v>26</v>
      </c>
      <c r="H1" s="108"/>
      <c r="I1" s="108"/>
      <c r="J1" s="108"/>
      <c r="K1" s="108" t="s">
        <v>407</v>
      </c>
      <c r="L1" s="108"/>
      <c r="M1" s="108"/>
      <c r="N1" s="115" t="s">
        <v>603</v>
      </c>
      <c r="O1" s="115" t="s">
        <v>604</v>
      </c>
      <c r="P1" s="115" t="s">
        <v>605</v>
      </c>
      <c r="Q1" s="115" t="s">
        <v>606</v>
      </c>
      <c r="R1" s="115" t="s">
        <v>607</v>
      </c>
      <c r="S1" s="115" t="s">
        <v>608</v>
      </c>
      <c r="T1" s="115" t="s">
        <v>609</v>
      </c>
      <c r="U1" s="115" t="s">
        <v>610</v>
      </c>
      <c r="V1" s="115" t="s">
        <v>611</v>
      </c>
      <c r="W1" s="115" t="s">
        <v>612</v>
      </c>
      <c r="X1" s="115" t="s">
        <v>613</v>
      </c>
      <c r="Y1" s="115" t="s">
        <v>409</v>
      </c>
      <c r="Z1" s="115" t="s">
        <v>409</v>
      </c>
      <c r="AA1" s="115" t="s">
        <v>409</v>
      </c>
      <c r="AB1" s="115" t="s">
        <v>409</v>
      </c>
      <c r="AC1" s="115" t="s">
        <v>409</v>
      </c>
      <c r="AD1" s="115" t="s">
        <v>409</v>
      </c>
      <c r="AE1" s="115" t="s">
        <v>409</v>
      </c>
      <c r="AF1" s="115" t="s">
        <v>409</v>
      </c>
      <c r="AG1" s="115" t="s">
        <v>409</v>
      </c>
      <c r="AH1" s="115" t="s">
        <v>409</v>
      </c>
      <c r="AI1" s="115" t="s">
        <v>409</v>
      </c>
      <c r="AJ1" s="115" t="s">
        <v>409</v>
      </c>
      <c r="AK1" s="115" t="s">
        <v>409</v>
      </c>
    </row>
    <row r="2" spans="1:37" ht="30" customHeight="1" x14ac:dyDescent="0.25">
      <c r="A2" s="108" t="s">
        <v>310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</row>
    <row r="3" spans="1:37" s="16" customFormat="1" ht="30" customHeight="1" x14ac:dyDescent="0.2">
      <c r="A3" s="31" t="s">
        <v>1</v>
      </c>
      <c r="B3" s="39" t="s">
        <v>311</v>
      </c>
      <c r="C3" s="31" t="s">
        <v>312</v>
      </c>
      <c r="D3" s="31" t="s">
        <v>313</v>
      </c>
      <c r="E3" s="31" t="s">
        <v>46</v>
      </c>
      <c r="F3" s="30" t="s">
        <v>578</v>
      </c>
      <c r="G3" s="32" t="s">
        <v>314</v>
      </c>
      <c r="H3" s="32" t="s">
        <v>315</v>
      </c>
      <c r="I3" s="32" t="s">
        <v>38</v>
      </c>
      <c r="J3" s="37" t="s">
        <v>2</v>
      </c>
      <c r="K3" s="33" t="s">
        <v>24</v>
      </c>
      <c r="L3" s="34" t="s">
        <v>0</v>
      </c>
      <c r="M3" s="31" t="s">
        <v>3</v>
      </c>
      <c r="N3" s="73">
        <v>43525</v>
      </c>
      <c r="O3" s="73">
        <v>43525</v>
      </c>
      <c r="P3" s="73">
        <v>43525</v>
      </c>
      <c r="Q3" s="73">
        <v>43525</v>
      </c>
      <c r="R3" s="73">
        <v>43537</v>
      </c>
      <c r="S3" s="73">
        <v>43572</v>
      </c>
      <c r="T3" s="73">
        <v>43606</v>
      </c>
      <c r="U3" s="73">
        <v>43612</v>
      </c>
      <c r="V3" s="73">
        <v>43612</v>
      </c>
      <c r="W3" s="73">
        <v>43669</v>
      </c>
      <c r="X3" s="73">
        <v>43669</v>
      </c>
      <c r="Y3" s="73" t="s">
        <v>408</v>
      </c>
      <c r="Z3" s="73" t="s">
        <v>408</v>
      </c>
      <c r="AA3" s="73" t="s">
        <v>408</v>
      </c>
      <c r="AB3" s="73" t="s">
        <v>408</v>
      </c>
      <c r="AC3" s="73" t="s">
        <v>408</v>
      </c>
      <c r="AD3" s="73" t="s">
        <v>408</v>
      </c>
      <c r="AE3" s="73" t="s">
        <v>408</v>
      </c>
      <c r="AF3" s="73" t="s">
        <v>408</v>
      </c>
      <c r="AG3" s="73" t="s">
        <v>408</v>
      </c>
      <c r="AH3" s="73" t="s">
        <v>408</v>
      </c>
      <c r="AI3" s="73" t="s">
        <v>408</v>
      </c>
      <c r="AJ3" s="73" t="s">
        <v>408</v>
      </c>
      <c r="AK3" s="73" t="s">
        <v>408</v>
      </c>
    </row>
    <row r="4" spans="1:37" ht="39.950000000000003" customHeight="1" x14ac:dyDescent="0.25">
      <c r="A4" s="117">
        <v>1</v>
      </c>
      <c r="B4" s="120" t="s">
        <v>410</v>
      </c>
      <c r="C4" s="47">
        <v>1</v>
      </c>
      <c r="D4" s="48" t="s">
        <v>316</v>
      </c>
      <c r="E4" s="47" t="s">
        <v>47</v>
      </c>
      <c r="F4" s="47" t="s">
        <v>411</v>
      </c>
      <c r="G4" s="49" t="s">
        <v>48</v>
      </c>
      <c r="H4" s="47" t="s">
        <v>25</v>
      </c>
      <c r="I4" s="50" t="s">
        <v>27</v>
      </c>
      <c r="J4" s="88">
        <v>11.94</v>
      </c>
      <c r="K4" s="35">
        <v>20</v>
      </c>
      <c r="L4" s="24">
        <f>K4-(SUM(N4:AG4))</f>
        <v>20</v>
      </c>
      <c r="M4" s="25" t="str">
        <f>IF(L4&lt;0,"ATENÇÃO","OK")</f>
        <v>OK</v>
      </c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5"/>
      <c r="AI4" s="75"/>
      <c r="AJ4" s="75"/>
      <c r="AK4" s="75"/>
    </row>
    <row r="5" spans="1:37" ht="39.950000000000003" customHeight="1" x14ac:dyDescent="0.25">
      <c r="A5" s="118"/>
      <c r="B5" s="121"/>
      <c r="C5" s="47">
        <v>2</v>
      </c>
      <c r="D5" s="48" t="s">
        <v>318</v>
      </c>
      <c r="E5" s="47" t="s">
        <v>53</v>
      </c>
      <c r="F5" s="47" t="s">
        <v>412</v>
      </c>
      <c r="G5" s="49" t="s">
        <v>413</v>
      </c>
      <c r="H5" s="47" t="s">
        <v>28</v>
      </c>
      <c r="I5" s="50" t="s">
        <v>27</v>
      </c>
      <c r="J5" s="88">
        <v>1.96</v>
      </c>
      <c r="K5" s="35">
        <v>15</v>
      </c>
      <c r="L5" s="24">
        <f t="shared" ref="L5:L68" si="0">K5-(SUM(N5:AG5))</f>
        <v>15</v>
      </c>
      <c r="M5" s="25" t="str">
        <f t="shared" ref="M5:M68" si="1">IF(L5&lt;0,"ATENÇÃO","OK")</f>
        <v>OK</v>
      </c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5"/>
      <c r="AI5" s="75"/>
      <c r="AJ5" s="75"/>
      <c r="AK5" s="75"/>
    </row>
    <row r="6" spans="1:37" ht="39.950000000000003" customHeight="1" x14ac:dyDescent="0.25">
      <c r="A6" s="118"/>
      <c r="B6" s="121"/>
      <c r="C6" s="47">
        <v>3</v>
      </c>
      <c r="D6" s="48" t="s">
        <v>317</v>
      </c>
      <c r="E6" s="47" t="s">
        <v>49</v>
      </c>
      <c r="F6" s="47" t="s">
        <v>414</v>
      </c>
      <c r="G6" s="49" t="s">
        <v>50</v>
      </c>
      <c r="H6" s="47" t="s">
        <v>25</v>
      </c>
      <c r="I6" s="50" t="s">
        <v>27</v>
      </c>
      <c r="J6" s="88">
        <v>2.69</v>
      </c>
      <c r="K6" s="35">
        <v>24</v>
      </c>
      <c r="L6" s="24">
        <f t="shared" si="0"/>
        <v>20</v>
      </c>
      <c r="M6" s="25" t="str">
        <f t="shared" si="1"/>
        <v>OK</v>
      </c>
      <c r="N6" s="74"/>
      <c r="O6" s="74"/>
      <c r="P6" s="74"/>
      <c r="Q6" s="74"/>
      <c r="R6" s="74"/>
      <c r="S6" s="74"/>
      <c r="T6" s="74"/>
      <c r="U6" s="74">
        <v>4</v>
      </c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5"/>
      <c r="AI6" s="75"/>
      <c r="AJ6" s="75"/>
      <c r="AK6" s="75"/>
    </row>
    <row r="7" spans="1:37" ht="39.950000000000003" customHeight="1" x14ac:dyDescent="0.25">
      <c r="A7" s="118"/>
      <c r="B7" s="121"/>
      <c r="C7" s="47">
        <v>4</v>
      </c>
      <c r="D7" s="48" t="s">
        <v>317</v>
      </c>
      <c r="E7" s="47" t="s">
        <v>51</v>
      </c>
      <c r="F7" s="47" t="s">
        <v>415</v>
      </c>
      <c r="G7" s="49" t="s">
        <v>52</v>
      </c>
      <c r="H7" s="47" t="s">
        <v>25</v>
      </c>
      <c r="I7" s="50" t="s">
        <v>27</v>
      </c>
      <c r="J7" s="88">
        <v>2.77</v>
      </c>
      <c r="K7" s="35">
        <v>5</v>
      </c>
      <c r="L7" s="24">
        <f t="shared" si="0"/>
        <v>5</v>
      </c>
      <c r="M7" s="25" t="str">
        <f t="shared" si="1"/>
        <v>OK</v>
      </c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5"/>
      <c r="AI7" s="75"/>
      <c r="AJ7" s="75"/>
      <c r="AK7" s="75"/>
    </row>
    <row r="8" spans="1:37" ht="39.950000000000003" customHeight="1" x14ac:dyDescent="0.25">
      <c r="A8" s="118"/>
      <c r="B8" s="121"/>
      <c r="C8" s="47">
        <v>5</v>
      </c>
      <c r="D8" s="48" t="s">
        <v>317</v>
      </c>
      <c r="E8" s="47" t="s">
        <v>64</v>
      </c>
      <c r="F8" s="47" t="s">
        <v>416</v>
      </c>
      <c r="G8" s="49" t="s">
        <v>417</v>
      </c>
      <c r="H8" s="47" t="s">
        <v>25</v>
      </c>
      <c r="I8" s="50" t="s">
        <v>27</v>
      </c>
      <c r="J8" s="88">
        <v>0.77</v>
      </c>
      <c r="K8" s="35">
        <v>75</v>
      </c>
      <c r="L8" s="24">
        <f t="shared" si="0"/>
        <v>75</v>
      </c>
      <c r="M8" s="25" t="str">
        <f t="shared" si="1"/>
        <v>OK</v>
      </c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5"/>
      <c r="AI8" s="75"/>
      <c r="AJ8" s="75"/>
      <c r="AK8" s="75"/>
    </row>
    <row r="9" spans="1:37" ht="39.950000000000003" customHeight="1" x14ac:dyDescent="0.25">
      <c r="A9" s="118"/>
      <c r="B9" s="121"/>
      <c r="C9" s="47">
        <v>6</v>
      </c>
      <c r="D9" s="48" t="s">
        <v>318</v>
      </c>
      <c r="E9" s="47" t="s">
        <v>67</v>
      </c>
      <c r="F9" s="47" t="s">
        <v>418</v>
      </c>
      <c r="G9" s="49" t="s">
        <v>68</v>
      </c>
      <c r="H9" s="47" t="s">
        <v>25</v>
      </c>
      <c r="I9" s="50" t="s">
        <v>27</v>
      </c>
      <c r="J9" s="88">
        <v>7.23</v>
      </c>
      <c r="K9" s="35">
        <v>15</v>
      </c>
      <c r="L9" s="24">
        <f t="shared" si="0"/>
        <v>15</v>
      </c>
      <c r="M9" s="25" t="str">
        <f t="shared" si="1"/>
        <v>OK</v>
      </c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5"/>
      <c r="AI9" s="75"/>
      <c r="AJ9" s="75"/>
      <c r="AK9" s="75"/>
    </row>
    <row r="10" spans="1:37" ht="39.950000000000003" customHeight="1" x14ac:dyDescent="0.25">
      <c r="A10" s="118"/>
      <c r="B10" s="121"/>
      <c r="C10" s="47">
        <v>7</v>
      </c>
      <c r="D10" s="48" t="s">
        <v>318</v>
      </c>
      <c r="E10" s="47" t="s">
        <v>69</v>
      </c>
      <c r="F10" s="47" t="s">
        <v>418</v>
      </c>
      <c r="G10" s="49" t="s">
        <v>70</v>
      </c>
      <c r="H10" s="47" t="s">
        <v>25</v>
      </c>
      <c r="I10" s="50" t="s">
        <v>27</v>
      </c>
      <c r="J10" s="88">
        <v>18.79</v>
      </c>
      <c r="K10" s="35">
        <v>15</v>
      </c>
      <c r="L10" s="24">
        <f t="shared" si="0"/>
        <v>15</v>
      </c>
      <c r="M10" s="25" t="str">
        <f t="shared" si="1"/>
        <v>OK</v>
      </c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5"/>
      <c r="AI10" s="75"/>
      <c r="AJ10" s="75"/>
      <c r="AK10" s="75"/>
    </row>
    <row r="11" spans="1:37" ht="39.950000000000003" customHeight="1" x14ac:dyDescent="0.25">
      <c r="A11" s="119"/>
      <c r="B11" s="122"/>
      <c r="C11" s="47">
        <v>8</v>
      </c>
      <c r="D11" s="48" t="s">
        <v>318</v>
      </c>
      <c r="E11" s="47" t="s">
        <v>71</v>
      </c>
      <c r="F11" s="47" t="s">
        <v>418</v>
      </c>
      <c r="G11" s="49" t="s">
        <v>72</v>
      </c>
      <c r="H11" s="47" t="s">
        <v>25</v>
      </c>
      <c r="I11" s="50" t="s">
        <v>27</v>
      </c>
      <c r="J11" s="88">
        <v>30</v>
      </c>
      <c r="K11" s="35">
        <v>20</v>
      </c>
      <c r="L11" s="24">
        <f t="shared" si="0"/>
        <v>8</v>
      </c>
      <c r="M11" s="25" t="str">
        <f t="shared" si="1"/>
        <v>OK</v>
      </c>
      <c r="N11" s="74"/>
      <c r="O11" s="74"/>
      <c r="P11" s="74"/>
      <c r="Q11" s="74"/>
      <c r="R11" s="74"/>
      <c r="S11" s="74"/>
      <c r="T11" s="74"/>
      <c r="U11" s="74">
        <v>8</v>
      </c>
      <c r="V11" s="74"/>
      <c r="W11" s="74"/>
      <c r="X11" s="74">
        <v>4</v>
      </c>
      <c r="Y11" s="74"/>
      <c r="Z11" s="74"/>
      <c r="AA11" s="74"/>
      <c r="AB11" s="74"/>
      <c r="AC11" s="74"/>
      <c r="AD11" s="74"/>
      <c r="AE11" s="74"/>
      <c r="AF11" s="74"/>
      <c r="AG11" s="74"/>
      <c r="AH11" s="75"/>
      <c r="AI11" s="75"/>
      <c r="AJ11" s="75"/>
      <c r="AK11" s="75"/>
    </row>
    <row r="12" spans="1:37" ht="39.950000000000003" customHeight="1" x14ac:dyDescent="0.25">
      <c r="A12" s="109">
        <v>2</v>
      </c>
      <c r="B12" s="112" t="s">
        <v>410</v>
      </c>
      <c r="C12" s="51">
        <v>9</v>
      </c>
      <c r="D12" s="52" t="s">
        <v>320</v>
      </c>
      <c r="E12" s="51" t="s">
        <v>60</v>
      </c>
      <c r="F12" s="51" t="s">
        <v>419</v>
      </c>
      <c r="G12" s="53" t="s">
        <v>321</v>
      </c>
      <c r="H12" s="51" t="s">
        <v>34</v>
      </c>
      <c r="I12" s="54" t="s">
        <v>61</v>
      </c>
      <c r="J12" s="89">
        <v>6.67</v>
      </c>
      <c r="K12" s="35">
        <v>15</v>
      </c>
      <c r="L12" s="24">
        <f t="shared" si="0"/>
        <v>15</v>
      </c>
      <c r="M12" s="25" t="str">
        <f t="shared" si="1"/>
        <v>OK</v>
      </c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5"/>
      <c r="AI12" s="75"/>
      <c r="AJ12" s="75"/>
      <c r="AK12" s="75"/>
    </row>
    <row r="13" spans="1:37" ht="39.950000000000003" customHeight="1" x14ac:dyDescent="0.25">
      <c r="A13" s="110"/>
      <c r="B13" s="113"/>
      <c r="C13" s="51">
        <v>10</v>
      </c>
      <c r="D13" s="52" t="s">
        <v>316</v>
      </c>
      <c r="E13" s="51" t="s">
        <v>74</v>
      </c>
      <c r="F13" s="51" t="s">
        <v>420</v>
      </c>
      <c r="G13" s="53" t="s">
        <v>421</v>
      </c>
      <c r="H13" s="51" t="s">
        <v>37</v>
      </c>
      <c r="I13" s="54" t="s">
        <v>27</v>
      </c>
      <c r="J13" s="89">
        <v>2.27</v>
      </c>
      <c r="K13" s="35">
        <v>220</v>
      </c>
      <c r="L13" s="24">
        <f t="shared" si="0"/>
        <v>215</v>
      </c>
      <c r="M13" s="25" t="str">
        <f t="shared" si="1"/>
        <v>OK</v>
      </c>
      <c r="N13" s="74"/>
      <c r="O13" s="74"/>
      <c r="P13" s="74"/>
      <c r="Q13" s="74"/>
      <c r="R13" s="74"/>
      <c r="S13" s="74"/>
      <c r="T13" s="74"/>
      <c r="U13" s="74">
        <v>5</v>
      </c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5"/>
      <c r="AI13" s="75"/>
      <c r="AJ13" s="75"/>
      <c r="AK13" s="75"/>
    </row>
    <row r="14" spans="1:37" ht="39.950000000000003" customHeight="1" x14ac:dyDescent="0.25">
      <c r="A14" s="110"/>
      <c r="B14" s="113"/>
      <c r="C14" s="51">
        <v>11</v>
      </c>
      <c r="D14" s="52" t="s">
        <v>316</v>
      </c>
      <c r="E14" s="51" t="s">
        <v>73</v>
      </c>
      <c r="F14" s="51" t="s">
        <v>422</v>
      </c>
      <c r="G14" s="53" t="s">
        <v>423</v>
      </c>
      <c r="H14" s="51" t="s">
        <v>37</v>
      </c>
      <c r="I14" s="54" t="s">
        <v>27</v>
      </c>
      <c r="J14" s="89">
        <v>4.79</v>
      </c>
      <c r="K14" s="35">
        <v>220</v>
      </c>
      <c r="L14" s="24">
        <f t="shared" si="0"/>
        <v>215</v>
      </c>
      <c r="M14" s="25" t="str">
        <f t="shared" si="1"/>
        <v>OK</v>
      </c>
      <c r="N14" s="74"/>
      <c r="O14" s="74"/>
      <c r="P14" s="74"/>
      <c r="Q14" s="74"/>
      <c r="R14" s="74"/>
      <c r="S14" s="74"/>
      <c r="T14" s="74"/>
      <c r="U14" s="74">
        <v>5</v>
      </c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5"/>
      <c r="AI14" s="75"/>
      <c r="AJ14" s="75"/>
      <c r="AK14" s="75"/>
    </row>
    <row r="15" spans="1:37" ht="39.950000000000003" customHeight="1" x14ac:dyDescent="0.25">
      <c r="A15" s="110"/>
      <c r="B15" s="113"/>
      <c r="C15" s="51">
        <v>12</v>
      </c>
      <c r="D15" s="52" t="s">
        <v>316</v>
      </c>
      <c r="E15" s="51" t="s">
        <v>76</v>
      </c>
      <c r="F15" s="51" t="s">
        <v>424</v>
      </c>
      <c r="G15" s="53" t="s">
        <v>77</v>
      </c>
      <c r="H15" s="51" t="s">
        <v>25</v>
      </c>
      <c r="I15" s="54" t="s">
        <v>27</v>
      </c>
      <c r="J15" s="89">
        <v>24.44</v>
      </c>
      <c r="K15" s="35"/>
      <c r="L15" s="24">
        <f t="shared" si="0"/>
        <v>0</v>
      </c>
      <c r="M15" s="25" t="str">
        <f t="shared" si="1"/>
        <v>OK</v>
      </c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5"/>
      <c r="AI15" s="75"/>
      <c r="AJ15" s="75"/>
      <c r="AK15" s="75"/>
    </row>
    <row r="16" spans="1:37" ht="39.950000000000003" customHeight="1" x14ac:dyDescent="0.25">
      <c r="A16" s="110"/>
      <c r="B16" s="113"/>
      <c r="C16" s="51">
        <v>13</v>
      </c>
      <c r="D16" s="52" t="s">
        <v>322</v>
      </c>
      <c r="E16" s="51" t="s">
        <v>75</v>
      </c>
      <c r="F16" s="51" t="s">
        <v>425</v>
      </c>
      <c r="G16" s="53" t="s">
        <v>426</v>
      </c>
      <c r="H16" s="51" t="s">
        <v>25</v>
      </c>
      <c r="I16" s="54" t="s">
        <v>27</v>
      </c>
      <c r="J16" s="89">
        <v>23.55</v>
      </c>
      <c r="K16" s="35">
        <v>6</v>
      </c>
      <c r="L16" s="24">
        <f t="shared" si="0"/>
        <v>6</v>
      </c>
      <c r="M16" s="25" t="str">
        <f t="shared" si="1"/>
        <v>OK</v>
      </c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5"/>
      <c r="AI16" s="75"/>
      <c r="AJ16" s="75"/>
      <c r="AK16" s="75"/>
    </row>
    <row r="17" spans="1:37" ht="39.950000000000003" customHeight="1" x14ac:dyDescent="0.25">
      <c r="A17" s="110"/>
      <c r="B17" s="113"/>
      <c r="C17" s="51">
        <v>14</v>
      </c>
      <c r="D17" s="52" t="s">
        <v>322</v>
      </c>
      <c r="E17" s="51" t="s">
        <v>75</v>
      </c>
      <c r="F17" s="51" t="s">
        <v>427</v>
      </c>
      <c r="G17" s="53" t="s">
        <v>428</v>
      </c>
      <c r="H17" s="51" t="s">
        <v>25</v>
      </c>
      <c r="I17" s="54" t="s">
        <v>27</v>
      </c>
      <c r="J17" s="89">
        <v>25.7</v>
      </c>
      <c r="K17" s="35"/>
      <c r="L17" s="24">
        <f t="shared" si="0"/>
        <v>0</v>
      </c>
      <c r="M17" s="25" t="str">
        <f t="shared" si="1"/>
        <v>OK</v>
      </c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5"/>
      <c r="AI17" s="75"/>
      <c r="AJ17" s="75"/>
      <c r="AK17" s="75"/>
    </row>
    <row r="18" spans="1:37" ht="39.950000000000003" customHeight="1" x14ac:dyDescent="0.25">
      <c r="A18" s="110"/>
      <c r="B18" s="113"/>
      <c r="C18" s="51">
        <v>15</v>
      </c>
      <c r="D18" s="52" t="s">
        <v>318</v>
      </c>
      <c r="E18" s="51" t="s">
        <v>59</v>
      </c>
      <c r="F18" s="51" t="s">
        <v>416</v>
      </c>
      <c r="G18" s="55" t="s">
        <v>387</v>
      </c>
      <c r="H18" s="51" t="s">
        <v>25</v>
      </c>
      <c r="I18" s="54" t="s">
        <v>27</v>
      </c>
      <c r="J18" s="89">
        <v>1.1599999999999999</v>
      </c>
      <c r="K18" s="35">
        <v>100</v>
      </c>
      <c r="L18" s="24">
        <f t="shared" si="0"/>
        <v>100</v>
      </c>
      <c r="M18" s="25" t="str">
        <f t="shared" si="1"/>
        <v>OK</v>
      </c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5"/>
      <c r="AI18" s="75"/>
      <c r="AJ18" s="75"/>
      <c r="AK18" s="75"/>
    </row>
    <row r="19" spans="1:37" ht="39.950000000000003" customHeight="1" x14ac:dyDescent="0.25">
      <c r="A19" s="110"/>
      <c r="B19" s="113"/>
      <c r="C19" s="51">
        <v>16</v>
      </c>
      <c r="D19" s="52" t="s">
        <v>317</v>
      </c>
      <c r="E19" s="51" t="s">
        <v>78</v>
      </c>
      <c r="F19" s="51" t="s">
        <v>411</v>
      </c>
      <c r="G19" s="53" t="s">
        <v>429</v>
      </c>
      <c r="H19" s="51" t="s">
        <v>25</v>
      </c>
      <c r="I19" s="54" t="s">
        <v>27</v>
      </c>
      <c r="J19" s="89">
        <v>9.77</v>
      </c>
      <c r="K19" s="35">
        <v>25</v>
      </c>
      <c r="L19" s="24">
        <f t="shared" si="0"/>
        <v>25</v>
      </c>
      <c r="M19" s="25" t="str">
        <f t="shared" si="1"/>
        <v>OK</v>
      </c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5"/>
      <c r="AI19" s="75"/>
      <c r="AJ19" s="75"/>
      <c r="AK19" s="75"/>
    </row>
    <row r="20" spans="1:37" ht="39.950000000000003" customHeight="1" x14ac:dyDescent="0.25">
      <c r="A20" s="110"/>
      <c r="B20" s="113"/>
      <c r="C20" s="51">
        <v>17</v>
      </c>
      <c r="D20" s="52" t="s">
        <v>317</v>
      </c>
      <c r="E20" s="51" t="s">
        <v>79</v>
      </c>
      <c r="F20" s="51" t="s">
        <v>411</v>
      </c>
      <c r="G20" s="53" t="s">
        <v>80</v>
      </c>
      <c r="H20" s="51" t="s">
        <v>25</v>
      </c>
      <c r="I20" s="54" t="s">
        <v>27</v>
      </c>
      <c r="J20" s="89">
        <v>2.1800000000000002</v>
      </c>
      <c r="K20" s="35">
        <v>60</v>
      </c>
      <c r="L20" s="24">
        <f t="shared" si="0"/>
        <v>60</v>
      </c>
      <c r="M20" s="25" t="str">
        <f t="shared" si="1"/>
        <v>OK</v>
      </c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5"/>
      <c r="AI20" s="75"/>
      <c r="AJ20" s="75"/>
      <c r="AK20" s="75"/>
    </row>
    <row r="21" spans="1:37" ht="39.950000000000003" customHeight="1" x14ac:dyDescent="0.25">
      <c r="A21" s="110"/>
      <c r="B21" s="113"/>
      <c r="C21" s="51">
        <v>18</v>
      </c>
      <c r="D21" s="52" t="s">
        <v>316</v>
      </c>
      <c r="E21" s="51" t="s">
        <v>85</v>
      </c>
      <c r="F21" s="51" t="s">
        <v>430</v>
      </c>
      <c r="G21" s="63" t="s">
        <v>35</v>
      </c>
      <c r="H21" s="51" t="s">
        <v>25</v>
      </c>
      <c r="I21" s="54" t="s">
        <v>27</v>
      </c>
      <c r="J21" s="89">
        <v>7.55</v>
      </c>
      <c r="K21" s="35">
        <v>10</v>
      </c>
      <c r="L21" s="24">
        <f t="shared" si="0"/>
        <v>10</v>
      </c>
      <c r="M21" s="25" t="str">
        <f t="shared" si="1"/>
        <v>OK</v>
      </c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5"/>
      <c r="AI21" s="75"/>
      <c r="AJ21" s="75"/>
      <c r="AK21" s="75"/>
    </row>
    <row r="22" spans="1:37" ht="39.950000000000003" customHeight="1" x14ac:dyDescent="0.25">
      <c r="A22" s="110"/>
      <c r="B22" s="113"/>
      <c r="C22" s="51">
        <v>19</v>
      </c>
      <c r="D22" s="52" t="s">
        <v>316</v>
      </c>
      <c r="E22" s="51" t="s">
        <v>84</v>
      </c>
      <c r="F22" s="51" t="s">
        <v>431</v>
      </c>
      <c r="G22" s="63" t="s">
        <v>432</v>
      </c>
      <c r="H22" s="51" t="s">
        <v>25</v>
      </c>
      <c r="I22" s="54" t="s">
        <v>27</v>
      </c>
      <c r="J22" s="89">
        <v>8.59</v>
      </c>
      <c r="K22" s="35">
        <v>10</v>
      </c>
      <c r="L22" s="24">
        <f t="shared" si="0"/>
        <v>10</v>
      </c>
      <c r="M22" s="25" t="str">
        <f t="shared" si="1"/>
        <v>OK</v>
      </c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5"/>
      <c r="AI22" s="75"/>
      <c r="AJ22" s="75"/>
      <c r="AK22" s="75"/>
    </row>
    <row r="23" spans="1:37" ht="39.950000000000003" customHeight="1" x14ac:dyDescent="0.25">
      <c r="A23" s="111"/>
      <c r="B23" s="114"/>
      <c r="C23" s="51">
        <v>20</v>
      </c>
      <c r="D23" s="52" t="s">
        <v>316</v>
      </c>
      <c r="E23" s="51" t="s">
        <v>83</v>
      </c>
      <c r="F23" s="51" t="s">
        <v>431</v>
      </c>
      <c r="G23" s="63" t="s">
        <v>433</v>
      </c>
      <c r="H23" s="51" t="s">
        <v>25</v>
      </c>
      <c r="I23" s="54" t="s">
        <v>27</v>
      </c>
      <c r="J23" s="89">
        <v>6.69</v>
      </c>
      <c r="K23" s="35">
        <v>10</v>
      </c>
      <c r="L23" s="24">
        <f t="shared" si="0"/>
        <v>10</v>
      </c>
      <c r="M23" s="25" t="str">
        <f t="shared" si="1"/>
        <v>OK</v>
      </c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5"/>
      <c r="AI23" s="75"/>
      <c r="AJ23" s="75"/>
      <c r="AK23" s="75"/>
    </row>
    <row r="24" spans="1:37" ht="39.950000000000003" customHeight="1" x14ac:dyDescent="0.25">
      <c r="A24" s="126">
        <v>3</v>
      </c>
      <c r="B24" s="120" t="s">
        <v>434</v>
      </c>
      <c r="C24" s="47">
        <v>21</v>
      </c>
      <c r="D24" s="48" t="s">
        <v>318</v>
      </c>
      <c r="E24" s="47" t="s">
        <v>232</v>
      </c>
      <c r="F24" s="47" t="s">
        <v>435</v>
      </c>
      <c r="G24" s="57" t="s">
        <v>436</v>
      </c>
      <c r="H24" s="47" t="s">
        <v>25</v>
      </c>
      <c r="I24" s="50" t="s">
        <v>27</v>
      </c>
      <c r="J24" s="88">
        <v>2.52</v>
      </c>
      <c r="K24" s="35">
        <v>50</v>
      </c>
      <c r="L24" s="24">
        <f t="shared" si="0"/>
        <v>50</v>
      </c>
      <c r="M24" s="25" t="str">
        <f t="shared" si="1"/>
        <v>OK</v>
      </c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5"/>
      <c r="AI24" s="75"/>
      <c r="AJ24" s="75"/>
      <c r="AK24" s="75"/>
    </row>
    <row r="25" spans="1:37" ht="39.950000000000003" customHeight="1" x14ac:dyDescent="0.25">
      <c r="A25" s="127"/>
      <c r="B25" s="121"/>
      <c r="C25" s="47">
        <v>22</v>
      </c>
      <c r="D25" s="48" t="s">
        <v>318</v>
      </c>
      <c r="E25" s="47" t="s">
        <v>231</v>
      </c>
      <c r="F25" s="47" t="s">
        <v>435</v>
      </c>
      <c r="G25" s="57" t="s">
        <v>437</v>
      </c>
      <c r="H25" s="47" t="s">
        <v>25</v>
      </c>
      <c r="I25" s="50" t="s">
        <v>27</v>
      </c>
      <c r="J25" s="88">
        <v>2.52</v>
      </c>
      <c r="K25" s="35">
        <v>50</v>
      </c>
      <c r="L25" s="24">
        <f t="shared" si="0"/>
        <v>50</v>
      </c>
      <c r="M25" s="25" t="str">
        <f t="shared" si="1"/>
        <v>OK</v>
      </c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5"/>
      <c r="AI25" s="75"/>
      <c r="AJ25" s="75"/>
      <c r="AK25" s="75"/>
    </row>
    <row r="26" spans="1:37" ht="39.950000000000003" customHeight="1" x14ac:dyDescent="0.25">
      <c r="A26" s="127"/>
      <c r="B26" s="121"/>
      <c r="C26" s="47">
        <v>23</v>
      </c>
      <c r="D26" s="48" t="s">
        <v>318</v>
      </c>
      <c r="E26" s="47" t="s">
        <v>233</v>
      </c>
      <c r="F26" s="47" t="s">
        <v>435</v>
      </c>
      <c r="G26" s="57" t="s">
        <v>438</v>
      </c>
      <c r="H26" s="47" t="s">
        <v>25</v>
      </c>
      <c r="I26" s="50" t="s">
        <v>27</v>
      </c>
      <c r="J26" s="88">
        <v>2.52</v>
      </c>
      <c r="K26" s="35">
        <v>50</v>
      </c>
      <c r="L26" s="24">
        <f t="shared" si="0"/>
        <v>30</v>
      </c>
      <c r="M26" s="25" t="str">
        <f t="shared" si="1"/>
        <v>OK</v>
      </c>
      <c r="N26" s="74">
        <v>20</v>
      </c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5"/>
      <c r="AI26" s="75"/>
      <c r="AJ26" s="75"/>
      <c r="AK26" s="75"/>
    </row>
    <row r="27" spans="1:37" ht="39.950000000000003" customHeight="1" x14ac:dyDescent="0.25">
      <c r="A27" s="127"/>
      <c r="B27" s="121"/>
      <c r="C27" s="47">
        <v>24</v>
      </c>
      <c r="D27" s="48" t="s">
        <v>318</v>
      </c>
      <c r="E27" s="47" t="s">
        <v>234</v>
      </c>
      <c r="F27" s="47" t="s">
        <v>435</v>
      </c>
      <c r="G27" s="57" t="s">
        <v>439</v>
      </c>
      <c r="H27" s="47" t="s">
        <v>25</v>
      </c>
      <c r="I27" s="50" t="s">
        <v>27</v>
      </c>
      <c r="J27" s="88">
        <v>2.52</v>
      </c>
      <c r="K27" s="35">
        <v>75</v>
      </c>
      <c r="L27" s="24">
        <f t="shared" si="0"/>
        <v>45</v>
      </c>
      <c r="M27" s="25" t="str">
        <f t="shared" si="1"/>
        <v>OK</v>
      </c>
      <c r="N27" s="74">
        <v>30</v>
      </c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5"/>
      <c r="AI27" s="75"/>
      <c r="AJ27" s="75"/>
      <c r="AK27" s="75"/>
    </row>
    <row r="28" spans="1:37" ht="39.950000000000003" customHeight="1" x14ac:dyDescent="0.25">
      <c r="A28" s="127"/>
      <c r="B28" s="121"/>
      <c r="C28" s="47">
        <v>25</v>
      </c>
      <c r="D28" s="48" t="s">
        <v>318</v>
      </c>
      <c r="E28" s="47" t="s">
        <v>235</v>
      </c>
      <c r="F28" s="47" t="s">
        <v>435</v>
      </c>
      <c r="G28" s="57" t="s">
        <v>440</v>
      </c>
      <c r="H28" s="47" t="s">
        <v>25</v>
      </c>
      <c r="I28" s="50" t="s">
        <v>27</v>
      </c>
      <c r="J28" s="88">
        <v>2.52</v>
      </c>
      <c r="K28" s="35">
        <v>50</v>
      </c>
      <c r="L28" s="24">
        <f t="shared" si="0"/>
        <v>50</v>
      </c>
      <c r="M28" s="25" t="str">
        <f t="shared" si="1"/>
        <v>OK</v>
      </c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5"/>
      <c r="AI28" s="75"/>
      <c r="AJ28" s="75"/>
      <c r="AK28" s="75"/>
    </row>
    <row r="29" spans="1:37" ht="39.950000000000003" customHeight="1" x14ac:dyDescent="0.25">
      <c r="A29" s="127"/>
      <c r="B29" s="121"/>
      <c r="C29" s="47">
        <v>26</v>
      </c>
      <c r="D29" s="48" t="s">
        <v>318</v>
      </c>
      <c r="E29" s="47" t="s">
        <v>236</v>
      </c>
      <c r="F29" s="47" t="s">
        <v>435</v>
      </c>
      <c r="G29" s="57" t="s">
        <v>441</v>
      </c>
      <c r="H29" s="47" t="s">
        <v>25</v>
      </c>
      <c r="I29" s="50" t="s">
        <v>27</v>
      </c>
      <c r="J29" s="88">
        <v>2.52</v>
      </c>
      <c r="K29" s="35">
        <v>50</v>
      </c>
      <c r="L29" s="24">
        <f t="shared" si="0"/>
        <v>30</v>
      </c>
      <c r="M29" s="25" t="str">
        <f t="shared" si="1"/>
        <v>OK</v>
      </c>
      <c r="N29" s="74">
        <v>20</v>
      </c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5"/>
      <c r="AI29" s="75"/>
      <c r="AJ29" s="75"/>
      <c r="AK29" s="75"/>
    </row>
    <row r="30" spans="1:37" ht="39.950000000000003" customHeight="1" x14ac:dyDescent="0.25">
      <c r="A30" s="128"/>
      <c r="B30" s="122"/>
      <c r="C30" s="47">
        <v>27</v>
      </c>
      <c r="D30" s="48" t="s">
        <v>318</v>
      </c>
      <c r="E30" s="47" t="s">
        <v>237</v>
      </c>
      <c r="F30" s="47" t="s">
        <v>442</v>
      </c>
      <c r="G30" s="67" t="s">
        <v>238</v>
      </c>
      <c r="H30" s="47" t="s">
        <v>25</v>
      </c>
      <c r="I30" s="65" t="s">
        <v>27</v>
      </c>
      <c r="J30" s="88">
        <v>1.54</v>
      </c>
      <c r="K30" s="35"/>
      <c r="L30" s="24">
        <f t="shared" si="0"/>
        <v>0</v>
      </c>
      <c r="M30" s="25" t="str">
        <f t="shared" si="1"/>
        <v>OK</v>
      </c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5"/>
      <c r="AI30" s="75"/>
      <c r="AJ30" s="75"/>
      <c r="AK30" s="75"/>
    </row>
    <row r="31" spans="1:37" ht="39.950000000000003" customHeight="1" x14ac:dyDescent="0.25">
      <c r="A31" s="109">
        <v>4</v>
      </c>
      <c r="B31" s="112" t="s">
        <v>410</v>
      </c>
      <c r="C31" s="51">
        <v>28</v>
      </c>
      <c r="D31" s="52" t="s">
        <v>318</v>
      </c>
      <c r="E31" s="51" t="s">
        <v>86</v>
      </c>
      <c r="F31" s="51" t="s">
        <v>443</v>
      </c>
      <c r="G31" s="53" t="s">
        <v>388</v>
      </c>
      <c r="H31" s="51" t="s">
        <v>25</v>
      </c>
      <c r="I31" s="54" t="s">
        <v>27</v>
      </c>
      <c r="J31" s="89">
        <v>0.49</v>
      </c>
      <c r="K31" s="35">
        <v>1500</v>
      </c>
      <c r="L31" s="24">
        <f t="shared" si="0"/>
        <v>1250</v>
      </c>
      <c r="M31" s="25" t="str">
        <f t="shared" si="1"/>
        <v>OK</v>
      </c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>
        <v>250</v>
      </c>
      <c r="Y31" s="74"/>
      <c r="Z31" s="74"/>
      <c r="AA31" s="74"/>
      <c r="AB31" s="74"/>
      <c r="AC31" s="74"/>
      <c r="AD31" s="74"/>
      <c r="AE31" s="74"/>
      <c r="AF31" s="74"/>
      <c r="AG31" s="74"/>
      <c r="AH31" s="75"/>
      <c r="AI31" s="75"/>
      <c r="AJ31" s="75"/>
      <c r="AK31" s="75"/>
    </row>
    <row r="32" spans="1:37" ht="39.950000000000003" customHeight="1" x14ac:dyDescent="0.25">
      <c r="A32" s="110"/>
      <c r="B32" s="113"/>
      <c r="C32" s="51">
        <v>29</v>
      </c>
      <c r="D32" s="52" t="s">
        <v>318</v>
      </c>
      <c r="E32" s="51" t="s">
        <v>87</v>
      </c>
      <c r="F32" s="51" t="s">
        <v>443</v>
      </c>
      <c r="G32" s="53" t="s">
        <v>389</v>
      </c>
      <c r="H32" s="51" t="s">
        <v>25</v>
      </c>
      <c r="I32" s="54" t="s">
        <v>27</v>
      </c>
      <c r="J32" s="89">
        <v>0.49</v>
      </c>
      <c r="K32" s="35">
        <v>800</v>
      </c>
      <c r="L32" s="24">
        <f t="shared" si="0"/>
        <v>800</v>
      </c>
      <c r="M32" s="25" t="str">
        <f t="shared" si="1"/>
        <v>OK</v>
      </c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75"/>
      <c r="AJ32" s="75"/>
      <c r="AK32" s="75"/>
    </row>
    <row r="33" spans="1:37" ht="39.950000000000003" customHeight="1" x14ac:dyDescent="0.25">
      <c r="A33" s="111"/>
      <c r="B33" s="114"/>
      <c r="C33" s="51">
        <v>30</v>
      </c>
      <c r="D33" s="52" t="s">
        <v>318</v>
      </c>
      <c r="E33" s="51" t="s">
        <v>88</v>
      </c>
      <c r="F33" s="51" t="s">
        <v>443</v>
      </c>
      <c r="G33" s="53" t="s">
        <v>390</v>
      </c>
      <c r="H33" s="51" t="s">
        <v>25</v>
      </c>
      <c r="I33" s="54" t="s">
        <v>27</v>
      </c>
      <c r="J33" s="89">
        <v>0.47</v>
      </c>
      <c r="K33" s="35">
        <v>300</v>
      </c>
      <c r="L33" s="24">
        <f t="shared" si="0"/>
        <v>300</v>
      </c>
      <c r="M33" s="25" t="str">
        <f t="shared" si="1"/>
        <v>OK</v>
      </c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75"/>
      <c r="AJ33" s="75"/>
      <c r="AK33" s="75"/>
    </row>
    <row r="34" spans="1:37" ht="39.950000000000003" customHeight="1" x14ac:dyDescent="0.25">
      <c r="A34" s="126">
        <v>5</v>
      </c>
      <c r="B34" s="120" t="s">
        <v>410</v>
      </c>
      <c r="C34" s="47">
        <v>31</v>
      </c>
      <c r="D34" s="48" t="s">
        <v>318</v>
      </c>
      <c r="E34" s="58" t="s">
        <v>98</v>
      </c>
      <c r="F34" s="58" t="s">
        <v>444</v>
      </c>
      <c r="G34" s="76" t="s">
        <v>324</v>
      </c>
      <c r="H34" s="58" t="s">
        <v>25</v>
      </c>
      <c r="I34" s="50" t="s">
        <v>27</v>
      </c>
      <c r="J34" s="88">
        <v>13</v>
      </c>
      <c r="K34" s="35">
        <v>20</v>
      </c>
      <c r="L34" s="24">
        <f t="shared" si="0"/>
        <v>20</v>
      </c>
      <c r="M34" s="25" t="str">
        <f t="shared" si="1"/>
        <v>OK</v>
      </c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5"/>
      <c r="AI34" s="75"/>
      <c r="AJ34" s="75"/>
      <c r="AK34" s="75"/>
    </row>
    <row r="35" spans="1:37" ht="39.950000000000003" customHeight="1" x14ac:dyDescent="0.25">
      <c r="A35" s="127"/>
      <c r="B35" s="121"/>
      <c r="C35" s="47">
        <v>32</v>
      </c>
      <c r="D35" s="48" t="s">
        <v>318</v>
      </c>
      <c r="E35" s="58" t="s">
        <v>104</v>
      </c>
      <c r="F35" s="58" t="s">
        <v>445</v>
      </c>
      <c r="G35" s="57" t="s">
        <v>396</v>
      </c>
      <c r="H35" s="58" t="s">
        <v>29</v>
      </c>
      <c r="I35" s="50" t="s">
        <v>27</v>
      </c>
      <c r="J35" s="90">
        <v>3.85</v>
      </c>
      <c r="K35" s="35">
        <v>40</v>
      </c>
      <c r="L35" s="24">
        <f t="shared" si="0"/>
        <v>10</v>
      </c>
      <c r="M35" s="25" t="str">
        <f t="shared" si="1"/>
        <v>OK</v>
      </c>
      <c r="N35" s="74"/>
      <c r="O35" s="74"/>
      <c r="P35" s="74"/>
      <c r="Q35" s="74">
        <v>10</v>
      </c>
      <c r="R35" s="74"/>
      <c r="S35" s="74"/>
      <c r="T35" s="74">
        <v>10</v>
      </c>
      <c r="U35" s="74">
        <v>10</v>
      </c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5"/>
      <c r="AI35" s="75"/>
      <c r="AJ35" s="75"/>
      <c r="AK35" s="75"/>
    </row>
    <row r="36" spans="1:37" ht="39.950000000000003" customHeight="1" x14ac:dyDescent="0.25">
      <c r="A36" s="127"/>
      <c r="B36" s="121"/>
      <c r="C36" s="47">
        <v>33</v>
      </c>
      <c r="D36" s="48" t="s">
        <v>318</v>
      </c>
      <c r="E36" s="58" t="s">
        <v>99</v>
      </c>
      <c r="F36" s="58" t="s">
        <v>446</v>
      </c>
      <c r="G36" s="57" t="s">
        <v>391</v>
      </c>
      <c r="H36" s="58" t="s">
        <v>25</v>
      </c>
      <c r="I36" s="50" t="s">
        <v>27</v>
      </c>
      <c r="J36" s="90">
        <v>1.45</v>
      </c>
      <c r="K36" s="35"/>
      <c r="L36" s="24">
        <f t="shared" si="0"/>
        <v>0</v>
      </c>
      <c r="M36" s="25" t="str">
        <f t="shared" si="1"/>
        <v>OK</v>
      </c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5"/>
      <c r="AI36" s="75"/>
      <c r="AJ36" s="75"/>
      <c r="AK36" s="75"/>
    </row>
    <row r="37" spans="1:37" ht="39.950000000000003" customHeight="1" x14ac:dyDescent="0.25">
      <c r="A37" s="127"/>
      <c r="B37" s="121"/>
      <c r="C37" s="47">
        <v>34</v>
      </c>
      <c r="D37" s="48" t="s">
        <v>318</v>
      </c>
      <c r="E37" s="58" t="s">
        <v>100</v>
      </c>
      <c r="F37" s="58" t="s">
        <v>446</v>
      </c>
      <c r="G37" s="57" t="s">
        <v>392</v>
      </c>
      <c r="H37" s="58" t="s">
        <v>25</v>
      </c>
      <c r="I37" s="50" t="s">
        <v>27</v>
      </c>
      <c r="J37" s="90">
        <v>1.45</v>
      </c>
      <c r="K37" s="35"/>
      <c r="L37" s="24">
        <f t="shared" si="0"/>
        <v>0</v>
      </c>
      <c r="M37" s="25" t="str">
        <f t="shared" si="1"/>
        <v>OK</v>
      </c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5"/>
      <c r="AI37" s="75"/>
      <c r="AJ37" s="75"/>
      <c r="AK37" s="75"/>
    </row>
    <row r="38" spans="1:37" ht="39.950000000000003" customHeight="1" x14ac:dyDescent="0.25">
      <c r="A38" s="127"/>
      <c r="B38" s="121"/>
      <c r="C38" s="47">
        <v>35</v>
      </c>
      <c r="D38" s="48" t="s">
        <v>318</v>
      </c>
      <c r="E38" s="58" t="s">
        <v>101</v>
      </c>
      <c r="F38" s="58" t="s">
        <v>446</v>
      </c>
      <c r="G38" s="57" t="s">
        <v>393</v>
      </c>
      <c r="H38" s="58" t="s">
        <v>25</v>
      </c>
      <c r="I38" s="50" t="s">
        <v>27</v>
      </c>
      <c r="J38" s="90">
        <v>1.45</v>
      </c>
      <c r="K38" s="35"/>
      <c r="L38" s="24">
        <f t="shared" si="0"/>
        <v>0</v>
      </c>
      <c r="M38" s="25" t="str">
        <f t="shared" si="1"/>
        <v>OK</v>
      </c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5"/>
      <c r="AI38" s="75"/>
      <c r="AJ38" s="75"/>
      <c r="AK38" s="75"/>
    </row>
    <row r="39" spans="1:37" ht="39.950000000000003" customHeight="1" x14ac:dyDescent="0.25">
      <c r="A39" s="127"/>
      <c r="B39" s="121"/>
      <c r="C39" s="47">
        <v>36</v>
      </c>
      <c r="D39" s="48" t="s">
        <v>318</v>
      </c>
      <c r="E39" s="58" t="s">
        <v>102</v>
      </c>
      <c r="F39" s="58" t="s">
        <v>446</v>
      </c>
      <c r="G39" s="57" t="s">
        <v>394</v>
      </c>
      <c r="H39" s="58" t="s">
        <v>25</v>
      </c>
      <c r="I39" s="50" t="s">
        <v>27</v>
      </c>
      <c r="J39" s="90">
        <v>1.45</v>
      </c>
      <c r="K39" s="35"/>
      <c r="L39" s="24">
        <f t="shared" si="0"/>
        <v>0</v>
      </c>
      <c r="M39" s="25" t="str">
        <f t="shared" si="1"/>
        <v>OK</v>
      </c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5"/>
      <c r="AI39" s="75"/>
      <c r="AJ39" s="75"/>
      <c r="AK39" s="75"/>
    </row>
    <row r="40" spans="1:37" ht="39.950000000000003" customHeight="1" x14ac:dyDescent="0.25">
      <c r="A40" s="127"/>
      <c r="B40" s="121"/>
      <c r="C40" s="47">
        <v>37</v>
      </c>
      <c r="D40" s="48" t="s">
        <v>318</v>
      </c>
      <c r="E40" s="58" t="s">
        <v>103</v>
      </c>
      <c r="F40" s="58" t="s">
        <v>446</v>
      </c>
      <c r="G40" s="57" t="s">
        <v>395</v>
      </c>
      <c r="H40" s="58" t="s">
        <v>25</v>
      </c>
      <c r="I40" s="50" t="s">
        <v>27</v>
      </c>
      <c r="J40" s="90">
        <v>1.45</v>
      </c>
      <c r="K40" s="35"/>
      <c r="L40" s="24">
        <f t="shared" si="0"/>
        <v>0</v>
      </c>
      <c r="M40" s="25" t="str">
        <f t="shared" si="1"/>
        <v>OK</v>
      </c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5"/>
      <c r="AI40" s="75"/>
      <c r="AJ40" s="75"/>
      <c r="AK40" s="75"/>
    </row>
    <row r="41" spans="1:37" ht="39.950000000000003" customHeight="1" x14ac:dyDescent="0.25">
      <c r="A41" s="127"/>
      <c r="B41" s="121"/>
      <c r="C41" s="47">
        <v>38</v>
      </c>
      <c r="D41" s="48" t="s">
        <v>318</v>
      </c>
      <c r="E41" s="47" t="s">
        <v>93</v>
      </c>
      <c r="F41" s="47" t="s">
        <v>447</v>
      </c>
      <c r="G41" s="57" t="s">
        <v>448</v>
      </c>
      <c r="H41" s="47" t="s">
        <v>25</v>
      </c>
      <c r="I41" s="50" t="s">
        <v>27</v>
      </c>
      <c r="J41" s="90">
        <v>1.6</v>
      </c>
      <c r="K41" s="35">
        <v>100</v>
      </c>
      <c r="L41" s="24">
        <f t="shared" si="0"/>
        <v>64</v>
      </c>
      <c r="M41" s="25" t="str">
        <f t="shared" si="1"/>
        <v>OK</v>
      </c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>
        <v>36</v>
      </c>
      <c r="Y41" s="74"/>
      <c r="Z41" s="74"/>
      <c r="AA41" s="74"/>
      <c r="AB41" s="74"/>
      <c r="AC41" s="74"/>
      <c r="AD41" s="74"/>
      <c r="AE41" s="74"/>
      <c r="AF41" s="74"/>
      <c r="AG41" s="74"/>
      <c r="AH41" s="75"/>
      <c r="AI41" s="75"/>
      <c r="AJ41" s="75"/>
      <c r="AK41" s="75"/>
    </row>
    <row r="42" spans="1:37" ht="39.950000000000003" customHeight="1" x14ac:dyDescent="0.25">
      <c r="A42" s="127"/>
      <c r="B42" s="121"/>
      <c r="C42" s="47">
        <v>39</v>
      </c>
      <c r="D42" s="48" t="s">
        <v>318</v>
      </c>
      <c r="E42" s="47" t="s">
        <v>97</v>
      </c>
      <c r="F42" s="47" t="s">
        <v>447</v>
      </c>
      <c r="G42" s="57" t="s">
        <v>449</v>
      </c>
      <c r="H42" s="47" t="s">
        <v>25</v>
      </c>
      <c r="I42" s="50" t="s">
        <v>27</v>
      </c>
      <c r="J42" s="90">
        <v>1.6</v>
      </c>
      <c r="K42" s="35">
        <v>100</v>
      </c>
      <c r="L42" s="24">
        <f t="shared" si="0"/>
        <v>100</v>
      </c>
      <c r="M42" s="25" t="str">
        <f t="shared" si="1"/>
        <v>OK</v>
      </c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5"/>
      <c r="AI42" s="75"/>
      <c r="AJ42" s="75"/>
      <c r="AK42" s="75"/>
    </row>
    <row r="43" spans="1:37" ht="39.950000000000003" customHeight="1" x14ac:dyDescent="0.25">
      <c r="A43" s="127"/>
      <c r="B43" s="121"/>
      <c r="C43" s="47">
        <v>40</v>
      </c>
      <c r="D43" s="48" t="s">
        <v>318</v>
      </c>
      <c r="E43" s="47" t="s">
        <v>95</v>
      </c>
      <c r="F43" s="47" t="s">
        <v>447</v>
      </c>
      <c r="G43" s="57" t="s">
        <v>450</v>
      </c>
      <c r="H43" s="47" t="s">
        <v>25</v>
      </c>
      <c r="I43" s="50" t="s">
        <v>27</v>
      </c>
      <c r="J43" s="90">
        <v>1.6</v>
      </c>
      <c r="K43" s="35">
        <v>100</v>
      </c>
      <c r="L43" s="24">
        <f t="shared" si="0"/>
        <v>100</v>
      </c>
      <c r="M43" s="25" t="str">
        <f t="shared" si="1"/>
        <v>OK</v>
      </c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5"/>
      <c r="AI43" s="75"/>
      <c r="AJ43" s="75"/>
      <c r="AK43" s="75"/>
    </row>
    <row r="44" spans="1:37" ht="39.950000000000003" customHeight="1" x14ac:dyDescent="0.25">
      <c r="A44" s="127"/>
      <c r="B44" s="121"/>
      <c r="C44" s="47">
        <v>41</v>
      </c>
      <c r="D44" s="48" t="s">
        <v>318</v>
      </c>
      <c r="E44" s="47" t="s">
        <v>96</v>
      </c>
      <c r="F44" s="47" t="s">
        <v>447</v>
      </c>
      <c r="G44" s="57" t="s">
        <v>451</v>
      </c>
      <c r="H44" s="47" t="s">
        <v>25</v>
      </c>
      <c r="I44" s="50" t="s">
        <v>27</v>
      </c>
      <c r="J44" s="90">
        <v>1.56</v>
      </c>
      <c r="K44" s="35">
        <v>100</v>
      </c>
      <c r="L44" s="24">
        <f t="shared" si="0"/>
        <v>100</v>
      </c>
      <c r="M44" s="25" t="str">
        <f t="shared" si="1"/>
        <v>OK</v>
      </c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5"/>
      <c r="AI44" s="75"/>
      <c r="AJ44" s="75"/>
      <c r="AK44" s="75"/>
    </row>
    <row r="45" spans="1:37" ht="39.950000000000003" customHeight="1" x14ac:dyDescent="0.25">
      <c r="A45" s="127"/>
      <c r="B45" s="121"/>
      <c r="C45" s="47">
        <v>42</v>
      </c>
      <c r="D45" s="48" t="s">
        <v>318</v>
      </c>
      <c r="E45" s="47" t="s">
        <v>94</v>
      </c>
      <c r="F45" s="47" t="s">
        <v>447</v>
      </c>
      <c r="G45" s="57" t="s">
        <v>452</v>
      </c>
      <c r="H45" s="47" t="s">
        <v>25</v>
      </c>
      <c r="I45" s="50" t="s">
        <v>27</v>
      </c>
      <c r="J45" s="90">
        <v>1.6</v>
      </c>
      <c r="K45" s="35">
        <v>100</v>
      </c>
      <c r="L45" s="24">
        <f t="shared" si="0"/>
        <v>100</v>
      </c>
      <c r="M45" s="25" t="str">
        <f t="shared" si="1"/>
        <v>OK</v>
      </c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5"/>
      <c r="AI45" s="75"/>
      <c r="AJ45" s="75"/>
      <c r="AK45" s="75"/>
    </row>
    <row r="46" spans="1:37" ht="39.950000000000003" customHeight="1" x14ac:dyDescent="0.25">
      <c r="A46" s="127"/>
      <c r="B46" s="121"/>
      <c r="C46" s="47">
        <v>43</v>
      </c>
      <c r="D46" s="48" t="s">
        <v>318</v>
      </c>
      <c r="E46" s="58" t="s">
        <v>106</v>
      </c>
      <c r="F46" s="58" t="s">
        <v>416</v>
      </c>
      <c r="G46" s="49" t="s">
        <v>453</v>
      </c>
      <c r="H46" s="47" t="s">
        <v>25</v>
      </c>
      <c r="I46" s="50" t="s">
        <v>27</v>
      </c>
      <c r="J46" s="90">
        <v>2</v>
      </c>
      <c r="K46" s="35">
        <v>20</v>
      </c>
      <c r="L46" s="24">
        <f t="shared" si="0"/>
        <v>0</v>
      </c>
      <c r="M46" s="25" t="str">
        <f t="shared" si="1"/>
        <v>OK</v>
      </c>
      <c r="N46" s="74"/>
      <c r="O46" s="74"/>
      <c r="P46" s="74"/>
      <c r="Q46" s="74">
        <v>20</v>
      </c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5"/>
      <c r="AI46" s="75"/>
      <c r="AJ46" s="75"/>
      <c r="AK46" s="75"/>
    </row>
    <row r="47" spans="1:37" ht="39.950000000000003" customHeight="1" x14ac:dyDescent="0.25">
      <c r="A47" s="127"/>
      <c r="B47" s="121"/>
      <c r="C47" s="47">
        <v>44</v>
      </c>
      <c r="D47" s="48" t="s">
        <v>318</v>
      </c>
      <c r="E47" s="58" t="s">
        <v>107</v>
      </c>
      <c r="F47" s="58" t="s">
        <v>416</v>
      </c>
      <c r="G47" s="49" t="s">
        <v>454</v>
      </c>
      <c r="H47" s="47" t="s">
        <v>25</v>
      </c>
      <c r="I47" s="50" t="s">
        <v>27</v>
      </c>
      <c r="J47" s="90">
        <v>2</v>
      </c>
      <c r="K47" s="35">
        <v>20</v>
      </c>
      <c r="L47" s="24">
        <f t="shared" si="0"/>
        <v>0</v>
      </c>
      <c r="M47" s="25" t="str">
        <f t="shared" si="1"/>
        <v>OK</v>
      </c>
      <c r="N47" s="74"/>
      <c r="O47" s="74"/>
      <c r="P47" s="74"/>
      <c r="Q47" s="74">
        <v>20</v>
      </c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5"/>
      <c r="AI47" s="75"/>
      <c r="AJ47" s="75"/>
      <c r="AK47" s="75"/>
    </row>
    <row r="48" spans="1:37" ht="39.950000000000003" customHeight="1" x14ac:dyDescent="0.25">
      <c r="A48" s="127"/>
      <c r="B48" s="121"/>
      <c r="C48" s="47">
        <v>45</v>
      </c>
      <c r="D48" s="48" t="s">
        <v>325</v>
      </c>
      <c r="E48" s="58" t="s">
        <v>105</v>
      </c>
      <c r="F48" s="58" t="s">
        <v>455</v>
      </c>
      <c r="G48" s="59" t="s">
        <v>456</v>
      </c>
      <c r="H48" s="47" t="s">
        <v>25</v>
      </c>
      <c r="I48" s="50" t="s">
        <v>27</v>
      </c>
      <c r="J48" s="90">
        <v>10</v>
      </c>
      <c r="K48" s="35">
        <v>10</v>
      </c>
      <c r="L48" s="24">
        <f t="shared" si="0"/>
        <v>5</v>
      </c>
      <c r="M48" s="25" t="str">
        <f t="shared" si="1"/>
        <v>OK</v>
      </c>
      <c r="N48" s="74"/>
      <c r="O48" s="74"/>
      <c r="P48" s="74"/>
      <c r="Q48" s="74">
        <v>5</v>
      </c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5"/>
      <c r="AI48" s="75"/>
      <c r="AJ48" s="75"/>
      <c r="AK48" s="75"/>
    </row>
    <row r="49" spans="1:37" ht="39.950000000000003" customHeight="1" x14ac:dyDescent="0.25">
      <c r="A49" s="127"/>
      <c r="B49" s="121"/>
      <c r="C49" s="47">
        <v>46</v>
      </c>
      <c r="D49" s="48" t="s">
        <v>318</v>
      </c>
      <c r="E49" s="47" t="s">
        <v>135</v>
      </c>
      <c r="F49" s="47" t="s">
        <v>457</v>
      </c>
      <c r="G49" s="49" t="s">
        <v>136</v>
      </c>
      <c r="H49" s="47" t="s">
        <v>25</v>
      </c>
      <c r="I49" s="50" t="s">
        <v>134</v>
      </c>
      <c r="J49" s="88">
        <v>0.8</v>
      </c>
      <c r="K49" s="35">
        <v>300</v>
      </c>
      <c r="L49" s="24">
        <f t="shared" si="0"/>
        <v>300</v>
      </c>
      <c r="M49" s="25" t="str">
        <f t="shared" si="1"/>
        <v>OK</v>
      </c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5"/>
      <c r="AI49" s="75"/>
      <c r="AJ49" s="75"/>
      <c r="AK49" s="75"/>
    </row>
    <row r="50" spans="1:37" ht="39.950000000000003" customHeight="1" x14ac:dyDescent="0.25">
      <c r="A50" s="128"/>
      <c r="B50" s="122"/>
      <c r="C50" s="47">
        <v>47</v>
      </c>
      <c r="D50" s="48" t="s">
        <v>318</v>
      </c>
      <c r="E50" s="47" t="s">
        <v>132</v>
      </c>
      <c r="F50" s="47" t="s">
        <v>458</v>
      </c>
      <c r="G50" s="49" t="s">
        <v>133</v>
      </c>
      <c r="H50" s="47" t="s">
        <v>25</v>
      </c>
      <c r="I50" s="50" t="s">
        <v>134</v>
      </c>
      <c r="J50" s="88">
        <v>1.1599999999999999</v>
      </c>
      <c r="K50" s="35"/>
      <c r="L50" s="24">
        <f t="shared" si="0"/>
        <v>0</v>
      </c>
      <c r="M50" s="25" t="str">
        <f t="shared" si="1"/>
        <v>OK</v>
      </c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5"/>
      <c r="AI50" s="75"/>
      <c r="AJ50" s="75"/>
      <c r="AK50" s="75"/>
    </row>
    <row r="51" spans="1:37" ht="39.950000000000003" customHeight="1" x14ac:dyDescent="0.25">
      <c r="A51" s="110">
        <v>6</v>
      </c>
      <c r="B51" s="112" t="s">
        <v>410</v>
      </c>
      <c r="C51" s="51">
        <v>48</v>
      </c>
      <c r="D51" s="52" t="s">
        <v>318</v>
      </c>
      <c r="E51" s="60" t="s">
        <v>108</v>
      </c>
      <c r="F51" s="60" t="s">
        <v>412</v>
      </c>
      <c r="G51" s="53" t="s">
        <v>459</v>
      </c>
      <c r="H51" s="51" t="s">
        <v>25</v>
      </c>
      <c r="I51" s="54" t="s">
        <v>27</v>
      </c>
      <c r="J51" s="91">
        <v>1.36</v>
      </c>
      <c r="K51" s="35">
        <v>160</v>
      </c>
      <c r="L51" s="24">
        <f t="shared" si="0"/>
        <v>158</v>
      </c>
      <c r="M51" s="25" t="str">
        <f t="shared" si="1"/>
        <v>OK</v>
      </c>
      <c r="N51" s="74"/>
      <c r="O51" s="74"/>
      <c r="P51" s="74"/>
      <c r="Q51" s="74"/>
      <c r="R51" s="74"/>
      <c r="S51" s="74"/>
      <c r="T51" s="74"/>
      <c r="U51" s="74">
        <v>2</v>
      </c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5"/>
      <c r="AI51" s="75"/>
      <c r="AJ51" s="75"/>
      <c r="AK51" s="75"/>
    </row>
    <row r="52" spans="1:37" ht="39.950000000000003" customHeight="1" x14ac:dyDescent="0.25">
      <c r="A52" s="110"/>
      <c r="B52" s="113"/>
      <c r="C52" s="51">
        <v>49</v>
      </c>
      <c r="D52" s="52" t="s">
        <v>318</v>
      </c>
      <c r="E52" s="60" t="s">
        <v>109</v>
      </c>
      <c r="F52" s="60" t="s">
        <v>412</v>
      </c>
      <c r="G52" s="53" t="s">
        <v>460</v>
      </c>
      <c r="H52" s="51" t="s">
        <v>25</v>
      </c>
      <c r="I52" s="54" t="s">
        <v>27</v>
      </c>
      <c r="J52" s="91">
        <v>1.38</v>
      </c>
      <c r="K52" s="35">
        <v>160</v>
      </c>
      <c r="L52" s="24">
        <f t="shared" si="0"/>
        <v>134</v>
      </c>
      <c r="M52" s="25" t="str">
        <f t="shared" si="1"/>
        <v>OK</v>
      </c>
      <c r="N52" s="74"/>
      <c r="O52" s="74"/>
      <c r="P52" s="74"/>
      <c r="Q52" s="74"/>
      <c r="R52" s="74"/>
      <c r="S52" s="74"/>
      <c r="T52" s="74"/>
      <c r="U52" s="74">
        <v>2</v>
      </c>
      <c r="V52" s="74"/>
      <c r="W52" s="74"/>
      <c r="X52" s="74">
        <v>24</v>
      </c>
      <c r="Y52" s="74"/>
      <c r="Z52" s="74"/>
      <c r="AA52" s="74"/>
      <c r="AB52" s="74"/>
      <c r="AC52" s="74"/>
      <c r="AD52" s="74"/>
      <c r="AE52" s="74"/>
      <c r="AF52" s="74"/>
      <c r="AG52" s="74"/>
      <c r="AH52" s="75"/>
      <c r="AI52" s="75"/>
      <c r="AJ52" s="75"/>
      <c r="AK52" s="75"/>
    </row>
    <row r="53" spans="1:37" ht="39.950000000000003" customHeight="1" x14ac:dyDescent="0.25">
      <c r="A53" s="110"/>
      <c r="B53" s="113"/>
      <c r="C53" s="51">
        <v>50</v>
      </c>
      <c r="D53" s="52" t="s">
        <v>318</v>
      </c>
      <c r="E53" s="60" t="s">
        <v>110</v>
      </c>
      <c r="F53" s="60" t="s">
        <v>412</v>
      </c>
      <c r="G53" s="53" t="s">
        <v>461</v>
      </c>
      <c r="H53" s="51" t="s">
        <v>25</v>
      </c>
      <c r="I53" s="54" t="s">
        <v>27</v>
      </c>
      <c r="J53" s="91">
        <v>1.36</v>
      </c>
      <c r="K53" s="35">
        <v>160</v>
      </c>
      <c r="L53" s="24">
        <f t="shared" si="0"/>
        <v>158</v>
      </c>
      <c r="M53" s="25" t="str">
        <f t="shared" si="1"/>
        <v>OK</v>
      </c>
      <c r="N53" s="74"/>
      <c r="O53" s="74"/>
      <c r="P53" s="74"/>
      <c r="Q53" s="74"/>
      <c r="R53" s="74"/>
      <c r="S53" s="74"/>
      <c r="T53" s="74"/>
      <c r="U53" s="74">
        <v>2</v>
      </c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5"/>
      <c r="AI53" s="75"/>
      <c r="AJ53" s="75"/>
      <c r="AK53" s="75"/>
    </row>
    <row r="54" spans="1:37" ht="39.950000000000003" customHeight="1" x14ac:dyDescent="0.25">
      <c r="A54" s="110"/>
      <c r="B54" s="113"/>
      <c r="C54" s="51">
        <v>51</v>
      </c>
      <c r="D54" s="52" t="s">
        <v>318</v>
      </c>
      <c r="E54" s="60" t="s">
        <v>111</v>
      </c>
      <c r="F54" s="60" t="s">
        <v>412</v>
      </c>
      <c r="G54" s="53" t="s">
        <v>462</v>
      </c>
      <c r="H54" s="51" t="s">
        <v>25</v>
      </c>
      <c r="I54" s="54" t="s">
        <v>27</v>
      </c>
      <c r="J54" s="91">
        <v>1.36</v>
      </c>
      <c r="K54" s="35">
        <v>160</v>
      </c>
      <c r="L54" s="24">
        <f t="shared" si="0"/>
        <v>134</v>
      </c>
      <c r="M54" s="25" t="str">
        <f t="shared" si="1"/>
        <v>OK</v>
      </c>
      <c r="N54" s="74"/>
      <c r="O54" s="74"/>
      <c r="P54" s="74"/>
      <c r="Q54" s="74"/>
      <c r="R54" s="74"/>
      <c r="S54" s="74"/>
      <c r="T54" s="74"/>
      <c r="U54" s="74">
        <v>2</v>
      </c>
      <c r="V54" s="74"/>
      <c r="W54" s="74"/>
      <c r="X54" s="74">
        <v>24</v>
      </c>
      <c r="Y54" s="74"/>
      <c r="Z54" s="74"/>
      <c r="AA54" s="74"/>
      <c r="AB54" s="74"/>
      <c r="AC54" s="74"/>
      <c r="AD54" s="74"/>
      <c r="AE54" s="74"/>
      <c r="AF54" s="74"/>
      <c r="AG54" s="74"/>
      <c r="AH54" s="75"/>
      <c r="AI54" s="75"/>
      <c r="AJ54" s="75"/>
      <c r="AK54" s="75"/>
    </row>
    <row r="55" spans="1:37" ht="39.950000000000003" customHeight="1" x14ac:dyDescent="0.25">
      <c r="A55" s="111"/>
      <c r="B55" s="114"/>
      <c r="C55" s="51">
        <v>52</v>
      </c>
      <c r="D55" s="52" t="s">
        <v>326</v>
      </c>
      <c r="E55" s="51" t="s">
        <v>112</v>
      </c>
      <c r="F55" s="51" t="s">
        <v>414</v>
      </c>
      <c r="G55" s="53" t="s">
        <v>113</v>
      </c>
      <c r="H55" s="51" t="s">
        <v>25</v>
      </c>
      <c r="I55" s="54" t="s">
        <v>114</v>
      </c>
      <c r="J55" s="89">
        <v>4.72</v>
      </c>
      <c r="K55" s="35">
        <v>15</v>
      </c>
      <c r="L55" s="24">
        <f t="shared" si="0"/>
        <v>3</v>
      </c>
      <c r="M55" s="25" t="str">
        <f t="shared" si="1"/>
        <v>OK</v>
      </c>
      <c r="N55" s="74"/>
      <c r="O55" s="74"/>
      <c r="P55" s="74"/>
      <c r="Q55" s="74"/>
      <c r="R55" s="74">
        <v>7</v>
      </c>
      <c r="S55" s="74"/>
      <c r="T55" s="74"/>
      <c r="U55" s="74">
        <v>5</v>
      </c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5"/>
      <c r="AI55" s="75"/>
      <c r="AJ55" s="75"/>
      <c r="AK55" s="75"/>
    </row>
    <row r="56" spans="1:37" ht="39.950000000000003" customHeight="1" x14ac:dyDescent="0.25">
      <c r="A56" s="126">
        <v>7</v>
      </c>
      <c r="B56" s="120" t="s">
        <v>410</v>
      </c>
      <c r="C56" s="47">
        <v>53</v>
      </c>
      <c r="D56" s="48" t="s">
        <v>316</v>
      </c>
      <c r="E56" s="47" t="s">
        <v>143</v>
      </c>
      <c r="F56" s="47" t="s">
        <v>463</v>
      </c>
      <c r="G56" s="49" t="s">
        <v>144</v>
      </c>
      <c r="H56" s="47" t="s">
        <v>33</v>
      </c>
      <c r="I56" s="50" t="s">
        <v>27</v>
      </c>
      <c r="J56" s="88">
        <v>0.73</v>
      </c>
      <c r="K56" s="35">
        <v>50</v>
      </c>
      <c r="L56" s="24">
        <f t="shared" si="0"/>
        <v>40</v>
      </c>
      <c r="M56" s="25" t="str">
        <f t="shared" si="1"/>
        <v>OK</v>
      </c>
      <c r="N56" s="74"/>
      <c r="O56" s="74"/>
      <c r="P56" s="74"/>
      <c r="Q56" s="74"/>
      <c r="R56" s="74">
        <v>10</v>
      </c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5"/>
      <c r="AI56" s="75"/>
      <c r="AJ56" s="75"/>
      <c r="AK56" s="75"/>
    </row>
    <row r="57" spans="1:37" ht="39.950000000000003" customHeight="1" x14ac:dyDescent="0.25">
      <c r="A57" s="127"/>
      <c r="B57" s="121"/>
      <c r="C57" s="47">
        <v>54</v>
      </c>
      <c r="D57" s="48" t="s">
        <v>316</v>
      </c>
      <c r="E57" s="47" t="s">
        <v>145</v>
      </c>
      <c r="F57" s="47" t="s">
        <v>463</v>
      </c>
      <c r="G57" s="49" t="s">
        <v>146</v>
      </c>
      <c r="H57" s="47" t="s">
        <v>33</v>
      </c>
      <c r="I57" s="50" t="s">
        <v>27</v>
      </c>
      <c r="J57" s="88">
        <v>0.73</v>
      </c>
      <c r="K57" s="35">
        <v>50</v>
      </c>
      <c r="L57" s="24">
        <f t="shared" si="0"/>
        <v>40</v>
      </c>
      <c r="M57" s="25" t="str">
        <f t="shared" si="1"/>
        <v>OK</v>
      </c>
      <c r="N57" s="74"/>
      <c r="O57" s="74"/>
      <c r="P57" s="74"/>
      <c r="Q57" s="74"/>
      <c r="R57" s="74">
        <v>10</v>
      </c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5"/>
      <c r="AI57" s="75"/>
      <c r="AJ57" s="75"/>
      <c r="AK57" s="75"/>
    </row>
    <row r="58" spans="1:37" ht="39.950000000000003" customHeight="1" x14ac:dyDescent="0.25">
      <c r="A58" s="127"/>
      <c r="B58" s="121"/>
      <c r="C58" s="47">
        <v>55</v>
      </c>
      <c r="D58" s="48" t="s">
        <v>316</v>
      </c>
      <c r="E58" s="47" t="s">
        <v>147</v>
      </c>
      <c r="F58" s="47" t="s">
        <v>463</v>
      </c>
      <c r="G58" s="49" t="s">
        <v>148</v>
      </c>
      <c r="H58" s="47" t="s">
        <v>33</v>
      </c>
      <c r="I58" s="50" t="s">
        <v>27</v>
      </c>
      <c r="J58" s="88">
        <v>0.73</v>
      </c>
      <c r="K58" s="35">
        <v>50</v>
      </c>
      <c r="L58" s="24">
        <f t="shared" si="0"/>
        <v>40</v>
      </c>
      <c r="M58" s="25" t="str">
        <f t="shared" si="1"/>
        <v>OK</v>
      </c>
      <c r="N58" s="74"/>
      <c r="O58" s="74"/>
      <c r="P58" s="74"/>
      <c r="Q58" s="74"/>
      <c r="R58" s="74">
        <v>10</v>
      </c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5"/>
      <c r="AI58" s="75"/>
      <c r="AJ58" s="75"/>
      <c r="AK58" s="75"/>
    </row>
    <row r="59" spans="1:37" ht="39.950000000000003" customHeight="1" x14ac:dyDescent="0.25">
      <c r="A59" s="127"/>
      <c r="B59" s="121"/>
      <c r="C59" s="47">
        <v>56</v>
      </c>
      <c r="D59" s="48" t="s">
        <v>316</v>
      </c>
      <c r="E59" s="47" t="s">
        <v>149</v>
      </c>
      <c r="F59" s="47" t="s">
        <v>463</v>
      </c>
      <c r="G59" s="49" t="s">
        <v>150</v>
      </c>
      <c r="H59" s="47" t="s">
        <v>25</v>
      </c>
      <c r="I59" s="50" t="s">
        <v>27</v>
      </c>
      <c r="J59" s="88">
        <v>0.73</v>
      </c>
      <c r="K59" s="35">
        <v>50</v>
      </c>
      <c r="L59" s="24">
        <f t="shared" si="0"/>
        <v>40</v>
      </c>
      <c r="M59" s="25" t="str">
        <f t="shared" si="1"/>
        <v>OK</v>
      </c>
      <c r="N59" s="74"/>
      <c r="O59" s="74"/>
      <c r="P59" s="74"/>
      <c r="Q59" s="74"/>
      <c r="R59" s="74">
        <v>10</v>
      </c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5"/>
      <c r="AI59" s="75"/>
      <c r="AJ59" s="75"/>
      <c r="AK59" s="75"/>
    </row>
    <row r="60" spans="1:37" ht="39.950000000000003" customHeight="1" x14ac:dyDescent="0.25">
      <c r="A60" s="127"/>
      <c r="B60" s="121"/>
      <c r="C60" s="47">
        <v>57</v>
      </c>
      <c r="D60" s="48" t="s">
        <v>316</v>
      </c>
      <c r="E60" s="47" t="s">
        <v>151</v>
      </c>
      <c r="F60" s="47" t="s">
        <v>463</v>
      </c>
      <c r="G60" s="49" t="s">
        <v>152</v>
      </c>
      <c r="H60" s="47" t="s">
        <v>33</v>
      </c>
      <c r="I60" s="50" t="s">
        <v>27</v>
      </c>
      <c r="J60" s="88">
        <v>0.73</v>
      </c>
      <c r="K60" s="35">
        <v>50</v>
      </c>
      <c r="L60" s="24">
        <f t="shared" si="0"/>
        <v>40</v>
      </c>
      <c r="M60" s="25" t="str">
        <f t="shared" si="1"/>
        <v>OK</v>
      </c>
      <c r="N60" s="74"/>
      <c r="O60" s="74"/>
      <c r="P60" s="74"/>
      <c r="Q60" s="74"/>
      <c r="R60" s="74">
        <v>10</v>
      </c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5"/>
      <c r="AI60" s="75"/>
      <c r="AJ60" s="75"/>
      <c r="AK60" s="75"/>
    </row>
    <row r="61" spans="1:37" ht="39.950000000000003" customHeight="1" x14ac:dyDescent="0.25">
      <c r="A61" s="127"/>
      <c r="B61" s="121"/>
      <c r="C61" s="47">
        <v>58</v>
      </c>
      <c r="D61" s="48" t="s">
        <v>317</v>
      </c>
      <c r="E61" s="61" t="s">
        <v>159</v>
      </c>
      <c r="F61" s="61" t="s">
        <v>464</v>
      </c>
      <c r="G61" s="49" t="s">
        <v>465</v>
      </c>
      <c r="H61" s="47" t="s">
        <v>33</v>
      </c>
      <c r="I61" s="50" t="s">
        <v>27</v>
      </c>
      <c r="J61" s="88">
        <v>1.42</v>
      </c>
      <c r="K61" s="35">
        <v>30</v>
      </c>
      <c r="L61" s="24">
        <f t="shared" si="0"/>
        <v>10</v>
      </c>
      <c r="M61" s="25" t="str">
        <f t="shared" si="1"/>
        <v>OK</v>
      </c>
      <c r="N61" s="74"/>
      <c r="O61" s="74"/>
      <c r="P61" s="74"/>
      <c r="Q61" s="74"/>
      <c r="R61" s="74">
        <v>10</v>
      </c>
      <c r="S61" s="74"/>
      <c r="T61" s="74"/>
      <c r="U61" s="74">
        <v>10</v>
      </c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5"/>
      <c r="AI61" s="75"/>
      <c r="AJ61" s="75"/>
      <c r="AK61" s="75"/>
    </row>
    <row r="62" spans="1:37" ht="39.950000000000003" customHeight="1" x14ac:dyDescent="0.25">
      <c r="A62" s="127"/>
      <c r="B62" s="121"/>
      <c r="C62" s="47">
        <v>59</v>
      </c>
      <c r="D62" s="48" t="s">
        <v>317</v>
      </c>
      <c r="E62" s="61" t="s">
        <v>158</v>
      </c>
      <c r="F62" s="61" t="s">
        <v>464</v>
      </c>
      <c r="G62" s="49" t="s">
        <v>466</v>
      </c>
      <c r="H62" s="47" t="s">
        <v>33</v>
      </c>
      <c r="I62" s="50" t="s">
        <v>27</v>
      </c>
      <c r="J62" s="88">
        <v>1.42</v>
      </c>
      <c r="K62" s="35">
        <v>30</v>
      </c>
      <c r="L62" s="24">
        <f t="shared" si="0"/>
        <v>10</v>
      </c>
      <c r="M62" s="25" t="str">
        <f t="shared" si="1"/>
        <v>OK</v>
      </c>
      <c r="N62" s="74"/>
      <c r="O62" s="74"/>
      <c r="P62" s="74"/>
      <c r="Q62" s="74"/>
      <c r="R62" s="74">
        <v>10</v>
      </c>
      <c r="S62" s="74"/>
      <c r="T62" s="74"/>
      <c r="U62" s="74">
        <v>10</v>
      </c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5"/>
      <c r="AI62" s="75"/>
      <c r="AJ62" s="75"/>
      <c r="AK62" s="75"/>
    </row>
    <row r="63" spans="1:37" ht="39.950000000000003" customHeight="1" x14ac:dyDescent="0.25">
      <c r="A63" s="127"/>
      <c r="B63" s="121"/>
      <c r="C63" s="47">
        <v>60</v>
      </c>
      <c r="D63" s="48" t="s">
        <v>317</v>
      </c>
      <c r="E63" s="47" t="s">
        <v>157</v>
      </c>
      <c r="F63" s="47" t="s">
        <v>464</v>
      </c>
      <c r="G63" s="49" t="s">
        <v>467</v>
      </c>
      <c r="H63" s="47" t="s">
        <v>33</v>
      </c>
      <c r="I63" s="50" t="s">
        <v>27</v>
      </c>
      <c r="J63" s="88">
        <v>1.42</v>
      </c>
      <c r="K63" s="35">
        <v>30</v>
      </c>
      <c r="L63" s="24">
        <f t="shared" si="0"/>
        <v>10</v>
      </c>
      <c r="M63" s="25" t="str">
        <f t="shared" si="1"/>
        <v>OK</v>
      </c>
      <c r="N63" s="74"/>
      <c r="O63" s="74"/>
      <c r="P63" s="74"/>
      <c r="Q63" s="74"/>
      <c r="R63" s="74">
        <v>10</v>
      </c>
      <c r="S63" s="74"/>
      <c r="T63" s="74"/>
      <c r="U63" s="74">
        <v>10</v>
      </c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5"/>
      <c r="AI63" s="75"/>
      <c r="AJ63" s="75"/>
      <c r="AK63" s="75"/>
    </row>
    <row r="64" spans="1:37" ht="39.950000000000003" customHeight="1" x14ac:dyDescent="0.25">
      <c r="A64" s="127"/>
      <c r="B64" s="121"/>
      <c r="C64" s="47">
        <v>61</v>
      </c>
      <c r="D64" s="48" t="s">
        <v>317</v>
      </c>
      <c r="E64" s="61" t="s">
        <v>161</v>
      </c>
      <c r="F64" s="61" t="s">
        <v>464</v>
      </c>
      <c r="G64" s="49" t="s">
        <v>468</v>
      </c>
      <c r="H64" s="47" t="s">
        <v>33</v>
      </c>
      <c r="I64" s="50" t="s">
        <v>27</v>
      </c>
      <c r="J64" s="88">
        <v>1.42</v>
      </c>
      <c r="K64" s="35">
        <v>30</v>
      </c>
      <c r="L64" s="24">
        <f t="shared" si="0"/>
        <v>10</v>
      </c>
      <c r="M64" s="25" t="str">
        <f t="shared" si="1"/>
        <v>OK</v>
      </c>
      <c r="N64" s="74"/>
      <c r="O64" s="74"/>
      <c r="P64" s="74"/>
      <c r="Q64" s="74"/>
      <c r="R64" s="74">
        <v>10</v>
      </c>
      <c r="S64" s="74"/>
      <c r="T64" s="74"/>
      <c r="U64" s="74">
        <v>10</v>
      </c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5"/>
      <c r="AI64" s="75"/>
      <c r="AJ64" s="75"/>
      <c r="AK64" s="75"/>
    </row>
    <row r="65" spans="1:37" ht="39.950000000000003" customHeight="1" x14ac:dyDescent="0.25">
      <c r="A65" s="127"/>
      <c r="B65" s="121"/>
      <c r="C65" s="47">
        <v>62</v>
      </c>
      <c r="D65" s="48" t="s">
        <v>317</v>
      </c>
      <c r="E65" s="47" t="s">
        <v>153</v>
      </c>
      <c r="F65" s="47" t="s">
        <v>464</v>
      </c>
      <c r="G65" s="49" t="s">
        <v>469</v>
      </c>
      <c r="H65" s="47" t="s">
        <v>33</v>
      </c>
      <c r="I65" s="50" t="s">
        <v>27</v>
      </c>
      <c r="J65" s="88">
        <v>1.42</v>
      </c>
      <c r="K65" s="35">
        <v>30</v>
      </c>
      <c r="L65" s="24">
        <f t="shared" si="0"/>
        <v>10</v>
      </c>
      <c r="M65" s="25" t="str">
        <f t="shared" si="1"/>
        <v>OK</v>
      </c>
      <c r="N65" s="74"/>
      <c r="O65" s="74"/>
      <c r="P65" s="74"/>
      <c r="Q65" s="74"/>
      <c r="R65" s="74">
        <v>10</v>
      </c>
      <c r="S65" s="74"/>
      <c r="T65" s="74"/>
      <c r="U65" s="74">
        <v>10</v>
      </c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5"/>
      <c r="AI65" s="75"/>
      <c r="AJ65" s="75"/>
      <c r="AK65" s="75"/>
    </row>
    <row r="66" spans="1:37" ht="39.950000000000003" customHeight="1" x14ac:dyDescent="0.25">
      <c r="A66" s="127"/>
      <c r="B66" s="121"/>
      <c r="C66" s="47">
        <v>63</v>
      </c>
      <c r="D66" s="48" t="s">
        <v>317</v>
      </c>
      <c r="E66" s="47" t="s">
        <v>156</v>
      </c>
      <c r="F66" s="47" t="s">
        <v>464</v>
      </c>
      <c r="G66" s="49" t="s">
        <v>470</v>
      </c>
      <c r="H66" s="47" t="s">
        <v>33</v>
      </c>
      <c r="I66" s="50" t="s">
        <v>27</v>
      </c>
      <c r="J66" s="88">
        <v>1.42</v>
      </c>
      <c r="K66" s="35">
        <v>30</v>
      </c>
      <c r="L66" s="24">
        <f t="shared" si="0"/>
        <v>10</v>
      </c>
      <c r="M66" s="25" t="str">
        <f t="shared" si="1"/>
        <v>OK</v>
      </c>
      <c r="N66" s="74"/>
      <c r="O66" s="74"/>
      <c r="P66" s="74"/>
      <c r="Q66" s="74"/>
      <c r="R66" s="74">
        <v>10</v>
      </c>
      <c r="S66" s="74"/>
      <c r="T66" s="74"/>
      <c r="U66" s="74">
        <v>10</v>
      </c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5"/>
      <c r="AI66" s="75"/>
      <c r="AJ66" s="75"/>
      <c r="AK66" s="75"/>
    </row>
    <row r="67" spans="1:37" ht="39.950000000000003" customHeight="1" x14ac:dyDescent="0.25">
      <c r="A67" s="127"/>
      <c r="B67" s="121"/>
      <c r="C67" s="47">
        <v>64</v>
      </c>
      <c r="D67" s="48" t="s">
        <v>317</v>
      </c>
      <c r="E67" s="47" t="s">
        <v>154</v>
      </c>
      <c r="F67" s="47" t="s">
        <v>464</v>
      </c>
      <c r="G67" s="49" t="s">
        <v>471</v>
      </c>
      <c r="H67" s="47" t="s">
        <v>33</v>
      </c>
      <c r="I67" s="50" t="s">
        <v>27</v>
      </c>
      <c r="J67" s="88">
        <v>1.42</v>
      </c>
      <c r="K67" s="35">
        <v>30</v>
      </c>
      <c r="L67" s="24">
        <f t="shared" si="0"/>
        <v>10</v>
      </c>
      <c r="M67" s="25" t="str">
        <f t="shared" si="1"/>
        <v>OK</v>
      </c>
      <c r="N67" s="74"/>
      <c r="O67" s="74"/>
      <c r="P67" s="74"/>
      <c r="Q67" s="74"/>
      <c r="R67" s="74">
        <v>10</v>
      </c>
      <c r="S67" s="74"/>
      <c r="T67" s="74"/>
      <c r="U67" s="74">
        <v>10</v>
      </c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5"/>
      <c r="AI67" s="75"/>
      <c r="AJ67" s="75"/>
      <c r="AK67" s="75"/>
    </row>
    <row r="68" spans="1:37" ht="39.950000000000003" customHeight="1" x14ac:dyDescent="0.25">
      <c r="A68" s="127"/>
      <c r="B68" s="121"/>
      <c r="C68" s="47">
        <v>65</v>
      </c>
      <c r="D68" s="48" t="s">
        <v>317</v>
      </c>
      <c r="E68" s="47" t="s">
        <v>155</v>
      </c>
      <c r="F68" s="47" t="s">
        <v>464</v>
      </c>
      <c r="G68" s="49" t="s">
        <v>472</v>
      </c>
      <c r="H68" s="47" t="s">
        <v>33</v>
      </c>
      <c r="I68" s="50" t="s">
        <v>27</v>
      </c>
      <c r="J68" s="88">
        <v>1.42</v>
      </c>
      <c r="K68" s="40">
        <v>30</v>
      </c>
      <c r="L68" s="24">
        <f t="shared" si="0"/>
        <v>10</v>
      </c>
      <c r="M68" s="25" t="str">
        <f t="shared" si="1"/>
        <v>OK</v>
      </c>
      <c r="N68" s="74"/>
      <c r="O68" s="74"/>
      <c r="P68" s="74"/>
      <c r="Q68" s="74"/>
      <c r="R68" s="74">
        <v>10</v>
      </c>
      <c r="S68" s="74"/>
      <c r="T68" s="74"/>
      <c r="U68" s="74">
        <v>10</v>
      </c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5"/>
      <c r="AI68" s="75"/>
      <c r="AJ68" s="75"/>
      <c r="AK68" s="75"/>
    </row>
    <row r="69" spans="1:37" ht="39.950000000000003" customHeight="1" x14ac:dyDescent="0.25">
      <c r="A69" s="127"/>
      <c r="B69" s="121"/>
      <c r="C69" s="47">
        <v>66</v>
      </c>
      <c r="D69" s="48" t="s">
        <v>317</v>
      </c>
      <c r="E69" s="61" t="s">
        <v>160</v>
      </c>
      <c r="F69" s="47" t="s">
        <v>464</v>
      </c>
      <c r="G69" s="49" t="s">
        <v>473</v>
      </c>
      <c r="H69" s="47" t="s">
        <v>33</v>
      </c>
      <c r="I69" s="50" t="s">
        <v>27</v>
      </c>
      <c r="J69" s="88">
        <v>1.42</v>
      </c>
      <c r="K69" s="35">
        <v>30</v>
      </c>
      <c r="L69" s="24">
        <f t="shared" ref="L69:L132" si="2">K69-(SUM(N69:AG69))</f>
        <v>10</v>
      </c>
      <c r="M69" s="25" t="str">
        <f t="shared" ref="M69:M132" si="3">IF(L69&lt;0,"ATENÇÃO","OK")</f>
        <v>OK</v>
      </c>
      <c r="N69" s="74"/>
      <c r="O69" s="74"/>
      <c r="P69" s="74"/>
      <c r="Q69" s="74"/>
      <c r="R69" s="74">
        <v>10</v>
      </c>
      <c r="S69" s="74"/>
      <c r="T69" s="74"/>
      <c r="U69" s="74">
        <v>10</v>
      </c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5"/>
      <c r="AI69" s="75"/>
      <c r="AJ69" s="75"/>
      <c r="AK69" s="75"/>
    </row>
    <row r="70" spans="1:37" ht="39.950000000000003" customHeight="1" x14ac:dyDescent="0.25">
      <c r="A70" s="127"/>
      <c r="B70" s="121"/>
      <c r="C70" s="47">
        <v>67</v>
      </c>
      <c r="D70" s="48" t="s">
        <v>317</v>
      </c>
      <c r="E70" s="47" t="s">
        <v>162</v>
      </c>
      <c r="F70" s="47" t="s">
        <v>464</v>
      </c>
      <c r="G70" s="49" t="s">
        <v>474</v>
      </c>
      <c r="H70" s="47" t="s">
        <v>33</v>
      </c>
      <c r="I70" s="50" t="s">
        <v>27</v>
      </c>
      <c r="J70" s="88">
        <v>1.42</v>
      </c>
      <c r="K70" s="35">
        <v>30</v>
      </c>
      <c r="L70" s="24">
        <f t="shared" si="2"/>
        <v>10</v>
      </c>
      <c r="M70" s="25" t="str">
        <f t="shared" si="3"/>
        <v>OK</v>
      </c>
      <c r="N70" s="74"/>
      <c r="O70" s="74"/>
      <c r="P70" s="74"/>
      <c r="Q70" s="74"/>
      <c r="R70" s="74">
        <v>10</v>
      </c>
      <c r="S70" s="74"/>
      <c r="T70" s="74"/>
      <c r="U70" s="74">
        <v>10</v>
      </c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5"/>
      <c r="AI70" s="75"/>
      <c r="AJ70" s="75"/>
      <c r="AK70" s="75"/>
    </row>
    <row r="71" spans="1:37" ht="39.950000000000003" customHeight="1" x14ac:dyDescent="0.25">
      <c r="A71" s="127"/>
      <c r="B71" s="121"/>
      <c r="C71" s="47">
        <v>68</v>
      </c>
      <c r="D71" s="48" t="s">
        <v>317</v>
      </c>
      <c r="E71" s="47" t="s">
        <v>163</v>
      </c>
      <c r="F71" s="47" t="s">
        <v>464</v>
      </c>
      <c r="G71" s="49" t="s">
        <v>475</v>
      </c>
      <c r="H71" s="47" t="s">
        <v>33</v>
      </c>
      <c r="I71" s="50" t="s">
        <v>27</v>
      </c>
      <c r="J71" s="88">
        <v>1.42</v>
      </c>
      <c r="K71" s="35">
        <v>30</v>
      </c>
      <c r="L71" s="24">
        <f t="shared" si="2"/>
        <v>10</v>
      </c>
      <c r="M71" s="25" t="str">
        <f t="shared" si="3"/>
        <v>OK</v>
      </c>
      <c r="N71" s="74"/>
      <c r="O71" s="74"/>
      <c r="P71" s="74"/>
      <c r="Q71" s="74"/>
      <c r="R71" s="74">
        <v>10</v>
      </c>
      <c r="S71" s="74"/>
      <c r="T71" s="74"/>
      <c r="U71" s="74">
        <v>10</v>
      </c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5"/>
      <c r="AI71" s="75"/>
      <c r="AJ71" s="75"/>
      <c r="AK71" s="75"/>
    </row>
    <row r="72" spans="1:37" ht="39.950000000000003" customHeight="1" x14ac:dyDescent="0.25">
      <c r="A72" s="127"/>
      <c r="B72" s="121"/>
      <c r="C72" s="47">
        <v>69</v>
      </c>
      <c r="D72" s="48" t="s">
        <v>318</v>
      </c>
      <c r="E72" s="47" t="s">
        <v>124</v>
      </c>
      <c r="F72" s="47" t="s">
        <v>476</v>
      </c>
      <c r="G72" s="49" t="s">
        <v>125</v>
      </c>
      <c r="H72" s="47" t="s">
        <v>25</v>
      </c>
      <c r="I72" s="50" t="s">
        <v>27</v>
      </c>
      <c r="J72" s="88">
        <v>1.19</v>
      </c>
      <c r="K72" s="35">
        <v>10</v>
      </c>
      <c r="L72" s="24">
        <f t="shared" si="2"/>
        <v>10</v>
      </c>
      <c r="M72" s="25" t="str">
        <f t="shared" si="3"/>
        <v>OK</v>
      </c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5"/>
      <c r="AI72" s="75"/>
      <c r="AJ72" s="75"/>
      <c r="AK72" s="75"/>
    </row>
    <row r="73" spans="1:37" ht="39.950000000000003" customHeight="1" x14ac:dyDescent="0.25">
      <c r="A73" s="127"/>
      <c r="B73" s="121"/>
      <c r="C73" s="47">
        <v>70</v>
      </c>
      <c r="D73" s="48" t="s">
        <v>318</v>
      </c>
      <c r="E73" s="47" t="s">
        <v>115</v>
      </c>
      <c r="F73" s="47" t="s">
        <v>477</v>
      </c>
      <c r="G73" s="49" t="s">
        <v>327</v>
      </c>
      <c r="H73" s="47" t="s">
        <v>28</v>
      </c>
      <c r="I73" s="50" t="s">
        <v>27</v>
      </c>
      <c r="J73" s="88">
        <v>1.64</v>
      </c>
      <c r="K73" s="35">
        <v>100</v>
      </c>
      <c r="L73" s="24">
        <f t="shared" si="2"/>
        <v>100</v>
      </c>
      <c r="M73" s="25" t="str">
        <f t="shared" si="3"/>
        <v>OK</v>
      </c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5"/>
      <c r="AI73" s="75"/>
      <c r="AJ73" s="75"/>
      <c r="AK73" s="75"/>
    </row>
    <row r="74" spans="1:37" ht="39.950000000000003" customHeight="1" x14ac:dyDescent="0.25">
      <c r="A74" s="127"/>
      <c r="B74" s="121"/>
      <c r="C74" s="47">
        <v>71</v>
      </c>
      <c r="D74" s="48" t="s">
        <v>318</v>
      </c>
      <c r="E74" s="47" t="s">
        <v>116</v>
      </c>
      <c r="F74" s="47" t="s">
        <v>477</v>
      </c>
      <c r="G74" s="49" t="s">
        <v>328</v>
      </c>
      <c r="H74" s="47" t="s">
        <v>28</v>
      </c>
      <c r="I74" s="50" t="s">
        <v>27</v>
      </c>
      <c r="J74" s="88">
        <v>1.43</v>
      </c>
      <c r="K74" s="35">
        <v>100</v>
      </c>
      <c r="L74" s="24">
        <f t="shared" si="2"/>
        <v>100</v>
      </c>
      <c r="M74" s="25" t="str">
        <f t="shared" si="3"/>
        <v>OK</v>
      </c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5"/>
      <c r="AI74" s="75"/>
      <c r="AJ74" s="75"/>
      <c r="AK74" s="75"/>
    </row>
    <row r="75" spans="1:37" ht="39.950000000000003" customHeight="1" x14ac:dyDescent="0.25">
      <c r="A75" s="127"/>
      <c r="B75" s="121"/>
      <c r="C75" s="47">
        <v>72</v>
      </c>
      <c r="D75" s="48" t="s">
        <v>318</v>
      </c>
      <c r="E75" s="47" t="s">
        <v>117</v>
      </c>
      <c r="F75" s="47" t="s">
        <v>477</v>
      </c>
      <c r="G75" s="49" t="s">
        <v>329</v>
      </c>
      <c r="H75" s="47" t="s">
        <v>28</v>
      </c>
      <c r="I75" s="50" t="s">
        <v>27</v>
      </c>
      <c r="J75" s="88">
        <v>1.42</v>
      </c>
      <c r="K75" s="35">
        <v>100</v>
      </c>
      <c r="L75" s="24">
        <f t="shared" si="2"/>
        <v>100</v>
      </c>
      <c r="M75" s="25" t="str">
        <f t="shared" si="3"/>
        <v>OK</v>
      </c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5"/>
      <c r="AI75" s="75"/>
      <c r="AJ75" s="75"/>
      <c r="AK75" s="75"/>
    </row>
    <row r="76" spans="1:37" ht="39.950000000000003" customHeight="1" x14ac:dyDescent="0.25">
      <c r="A76" s="127"/>
      <c r="B76" s="121"/>
      <c r="C76" s="47">
        <v>73</v>
      </c>
      <c r="D76" s="48" t="s">
        <v>318</v>
      </c>
      <c r="E76" s="47" t="s">
        <v>118</v>
      </c>
      <c r="F76" s="47" t="s">
        <v>477</v>
      </c>
      <c r="G76" s="49" t="s">
        <v>330</v>
      </c>
      <c r="H76" s="47" t="s">
        <v>28</v>
      </c>
      <c r="I76" s="50" t="s">
        <v>27</v>
      </c>
      <c r="J76" s="88">
        <v>1.84</v>
      </c>
      <c r="K76" s="35">
        <v>100</v>
      </c>
      <c r="L76" s="24">
        <f t="shared" si="2"/>
        <v>100</v>
      </c>
      <c r="M76" s="25" t="str">
        <f t="shared" si="3"/>
        <v>OK</v>
      </c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5"/>
      <c r="AI76" s="75"/>
      <c r="AJ76" s="75"/>
      <c r="AK76" s="75"/>
    </row>
    <row r="77" spans="1:37" ht="39.950000000000003" customHeight="1" x14ac:dyDescent="0.25">
      <c r="A77" s="127"/>
      <c r="B77" s="121"/>
      <c r="C77" s="47">
        <v>74</v>
      </c>
      <c r="D77" s="48" t="s">
        <v>318</v>
      </c>
      <c r="E77" s="47" t="s">
        <v>119</v>
      </c>
      <c r="F77" s="47" t="s">
        <v>477</v>
      </c>
      <c r="G77" s="49" t="s">
        <v>331</v>
      </c>
      <c r="H77" s="47" t="s">
        <v>28</v>
      </c>
      <c r="I77" s="50" t="s">
        <v>27</v>
      </c>
      <c r="J77" s="88">
        <v>1.88</v>
      </c>
      <c r="K77" s="35"/>
      <c r="L77" s="24">
        <f t="shared" si="2"/>
        <v>0</v>
      </c>
      <c r="M77" s="25" t="str">
        <f t="shared" si="3"/>
        <v>OK</v>
      </c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5"/>
      <c r="AI77" s="75"/>
      <c r="AJ77" s="75"/>
      <c r="AK77" s="75"/>
    </row>
    <row r="78" spans="1:37" ht="39.950000000000003" customHeight="1" x14ac:dyDescent="0.25">
      <c r="A78" s="127"/>
      <c r="B78" s="121"/>
      <c r="C78" s="47">
        <v>75</v>
      </c>
      <c r="D78" s="48" t="s">
        <v>318</v>
      </c>
      <c r="E78" s="47" t="s">
        <v>120</v>
      </c>
      <c r="F78" s="47" t="s">
        <v>412</v>
      </c>
      <c r="G78" s="49" t="s">
        <v>332</v>
      </c>
      <c r="H78" s="47" t="s">
        <v>28</v>
      </c>
      <c r="I78" s="50" t="s">
        <v>27</v>
      </c>
      <c r="J78" s="92">
        <v>2.4700000000000002</v>
      </c>
      <c r="K78" s="35">
        <v>13</v>
      </c>
      <c r="L78" s="24">
        <f t="shared" si="2"/>
        <v>8</v>
      </c>
      <c r="M78" s="25" t="str">
        <f t="shared" si="3"/>
        <v>OK</v>
      </c>
      <c r="N78" s="74"/>
      <c r="O78" s="74"/>
      <c r="P78" s="74"/>
      <c r="Q78" s="74"/>
      <c r="R78" s="74"/>
      <c r="S78" s="74"/>
      <c r="T78" s="74"/>
      <c r="U78" s="74">
        <v>5</v>
      </c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5"/>
      <c r="AI78" s="75"/>
      <c r="AJ78" s="75"/>
      <c r="AK78" s="75"/>
    </row>
    <row r="79" spans="1:37" ht="39.950000000000003" customHeight="1" x14ac:dyDescent="0.25">
      <c r="A79" s="127"/>
      <c r="B79" s="121"/>
      <c r="C79" s="47">
        <v>76</v>
      </c>
      <c r="D79" s="48" t="s">
        <v>318</v>
      </c>
      <c r="E79" s="47" t="s">
        <v>121</v>
      </c>
      <c r="F79" s="47" t="s">
        <v>412</v>
      </c>
      <c r="G79" s="49" t="s">
        <v>333</v>
      </c>
      <c r="H79" s="47" t="s">
        <v>28</v>
      </c>
      <c r="I79" s="50" t="s">
        <v>27</v>
      </c>
      <c r="J79" s="92">
        <v>4.34</v>
      </c>
      <c r="K79" s="35">
        <v>13</v>
      </c>
      <c r="L79" s="24">
        <f t="shared" si="2"/>
        <v>8</v>
      </c>
      <c r="M79" s="25" t="str">
        <f t="shared" si="3"/>
        <v>OK</v>
      </c>
      <c r="N79" s="74"/>
      <c r="O79" s="74"/>
      <c r="P79" s="74"/>
      <c r="Q79" s="74"/>
      <c r="R79" s="74"/>
      <c r="S79" s="74"/>
      <c r="T79" s="74"/>
      <c r="U79" s="74">
        <v>5</v>
      </c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5"/>
      <c r="AI79" s="75"/>
      <c r="AJ79" s="75"/>
      <c r="AK79" s="75"/>
    </row>
    <row r="80" spans="1:37" ht="39.950000000000003" customHeight="1" x14ac:dyDescent="0.25">
      <c r="A80" s="127"/>
      <c r="B80" s="121"/>
      <c r="C80" s="47">
        <v>77</v>
      </c>
      <c r="D80" s="48" t="s">
        <v>318</v>
      </c>
      <c r="E80" s="47" t="s">
        <v>122</v>
      </c>
      <c r="F80" s="47" t="s">
        <v>412</v>
      </c>
      <c r="G80" s="49" t="s">
        <v>334</v>
      </c>
      <c r="H80" s="47" t="s">
        <v>28</v>
      </c>
      <c r="I80" s="50" t="s">
        <v>27</v>
      </c>
      <c r="J80" s="92">
        <v>10.94</v>
      </c>
      <c r="K80" s="35">
        <v>8</v>
      </c>
      <c r="L80" s="24">
        <f t="shared" si="2"/>
        <v>8</v>
      </c>
      <c r="M80" s="25" t="str">
        <f t="shared" si="3"/>
        <v>OK</v>
      </c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5"/>
      <c r="AI80" s="75"/>
      <c r="AJ80" s="75"/>
      <c r="AK80" s="75"/>
    </row>
    <row r="81" spans="1:37" ht="39.950000000000003" customHeight="1" x14ac:dyDescent="0.25">
      <c r="A81" s="127"/>
      <c r="B81" s="121"/>
      <c r="C81" s="47">
        <v>78</v>
      </c>
      <c r="D81" s="48" t="s">
        <v>336</v>
      </c>
      <c r="E81" s="47" t="s">
        <v>128</v>
      </c>
      <c r="F81" s="47" t="s">
        <v>478</v>
      </c>
      <c r="G81" s="67" t="s">
        <v>479</v>
      </c>
      <c r="H81" s="47" t="s">
        <v>25</v>
      </c>
      <c r="I81" s="50" t="s">
        <v>27</v>
      </c>
      <c r="J81" s="92">
        <v>3.84</v>
      </c>
      <c r="K81" s="35"/>
      <c r="L81" s="24">
        <f t="shared" si="2"/>
        <v>0</v>
      </c>
      <c r="M81" s="25" t="str">
        <f t="shared" si="3"/>
        <v>OK</v>
      </c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5"/>
      <c r="AI81" s="75"/>
      <c r="AJ81" s="75"/>
      <c r="AK81" s="75"/>
    </row>
    <row r="82" spans="1:37" ht="39.950000000000003" customHeight="1" x14ac:dyDescent="0.25">
      <c r="A82" s="127"/>
      <c r="B82" s="121"/>
      <c r="C82" s="47">
        <v>79</v>
      </c>
      <c r="D82" s="48" t="s">
        <v>317</v>
      </c>
      <c r="E82" s="47" t="s">
        <v>126</v>
      </c>
      <c r="F82" s="47" t="s">
        <v>478</v>
      </c>
      <c r="G82" s="56" t="s">
        <v>480</v>
      </c>
      <c r="H82" s="47" t="s">
        <v>32</v>
      </c>
      <c r="I82" s="50" t="s">
        <v>27</v>
      </c>
      <c r="J82" s="92">
        <v>1.47</v>
      </c>
      <c r="K82" s="35">
        <v>51</v>
      </c>
      <c r="L82" s="24">
        <f t="shared" si="2"/>
        <v>51</v>
      </c>
      <c r="M82" s="25" t="str">
        <f t="shared" si="3"/>
        <v>OK</v>
      </c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5"/>
      <c r="AI82" s="75"/>
      <c r="AJ82" s="75"/>
      <c r="AK82" s="75"/>
    </row>
    <row r="83" spans="1:37" ht="39.950000000000003" customHeight="1" x14ac:dyDescent="0.25">
      <c r="A83" s="127"/>
      <c r="B83" s="121"/>
      <c r="C83" s="47">
        <v>80</v>
      </c>
      <c r="D83" s="48" t="s">
        <v>336</v>
      </c>
      <c r="E83" s="47" t="s">
        <v>127</v>
      </c>
      <c r="F83" s="47" t="s">
        <v>445</v>
      </c>
      <c r="G83" s="62" t="s">
        <v>481</v>
      </c>
      <c r="H83" s="47" t="s">
        <v>25</v>
      </c>
      <c r="I83" s="50" t="s">
        <v>27</v>
      </c>
      <c r="J83" s="88">
        <v>0.91</v>
      </c>
      <c r="K83" s="35">
        <v>50</v>
      </c>
      <c r="L83" s="24">
        <f t="shared" si="2"/>
        <v>50</v>
      </c>
      <c r="M83" s="25" t="str">
        <f t="shared" si="3"/>
        <v>OK</v>
      </c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5"/>
      <c r="AI83" s="75"/>
      <c r="AJ83" s="75"/>
      <c r="AK83" s="75"/>
    </row>
    <row r="84" spans="1:37" ht="39.950000000000003" customHeight="1" x14ac:dyDescent="0.25">
      <c r="A84" s="127"/>
      <c r="B84" s="121"/>
      <c r="C84" s="47">
        <v>81</v>
      </c>
      <c r="D84" s="48" t="s">
        <v>318</v>
      </c>
      <c r="E84" s="47" t="s">
        <v>129</v>
      </c>
      <c r="F84" s="47" t="s">
        <v>414</v>
      </c>
      <c r="G84" s="49" t="s">
        <v>337</v>
      </c>
      <c r="H84" s="47" t="s">
        <v>32</v>
      </c>
      <c r="I84" s="50" t="s">
        <v>27</v>
      </c>
      <c r="J84" s="88">
        <v>1.04</v>
      </c>
      <c r="K84" s="35">
        <v>20</v>
      </c>
      <c r="L84" s="24">
        <f t="shared" si="2"/>
        <v>0</v>
      </c>
      <c r="M84" s="25" t="str">
        <f t="shared" si="3"/>
        <v>OK</v>
      </c>
      <c r="N84" s="74"/>
      <c r="O84" s="74"/>
      <c r="P84" s="74"/>
      <c r="Q84" s="74"/>
      <c r="R84" s="74"/>
      <c r="S84" s="74"/>
      <c r="T84" s="74">
        <v>20</v>
      </c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5"/>
      <c r="AI84" s="75"/>
      <c r="AJ84" s="75"/>
      <c r="AK84" s="75"/>
    </row>
    <row r="85" spans="1:37" ht="39.950000000000003" customHeight="1" x14ac:dyDescent="0.25">
      <c r="A85" s="127"/>
      <c r="B85" s="121"/>
      <c r="C85" s="47">
        <v>82</v>
      </c>
      <c r="D85" s="48" t="s">
        <v>318</v>
      </c>
      <c r="E85" s="47" t="s">
        <v>130</v>
      </c>
      <c r="F85" s="47" t="s">
        <v>416</v>
      </c>
      <c r="G85" s="49" t="s">
        <v>338</v>
      </c>
      <c r="H85" s="47" t="s">
        <v>25</v>
      </c>
      <c r="I85" s="50" t="s">
        <v>27</v>
      </c>
      <c r="J85" s="88">
        <v>2.23</v>
      </c>
      <c r="K85" s="35">
        <v>10</v>
      </c>
      <c r="L85" s="24">
        <f t="shared" si="2"/>
        <v>8</v>
      </c>
      <c r="M85" s="25" t="str">
        <f t="shared" si="3"/>
        <v>OK</v>
      </c>
      <c r="N85" s="74"/>
      <c r="O85" s="74"/>
      <c r="P85" s="74"/>
      <c r="Q85" s="74"/>
      <c r="R85" s="74"/>
      <c r="S85" s="74"/>
      <c r="T85" s="74"/>
      <c r="U85" s="74">
        <v>2</v>
      </c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5"/>
      <c r="AI85" s="75"/>
      <c r="AJ85" s="75"/>
      <c r="AK85" s="75"/>
    </row>
    <row r="86" spans="1:37" ht="39.950000000000003" customHeight="1" x14ac:dyDescent="0.25">
      <c r="A86" s="128"/>
      <c r="B86" s="122"/>
      <c r="C86" s="47">
        <v>83</v>
      </c>
      <c r="D86" s="48" t="s">
        <v>318</v>
      </c>
      <c r="E86" s="47" t="s">
        <v>131</v>
      </c>
      <c r="F86" s="47" t="s">
        <v>482</v>
      </c>
      <c r="G86" s="49" t="s">
        <v>483</v>
      </c>
      <c r="H86" s="47" t="s">
        <v>25</v>
      </c>
      <c r="I86" s="50" t="s">
        <v>27</v>
      </c>
      <c r="J86" s="88">
        <v>7.88</v>
      </c>
      <c r="K86" s="35"/>
      <c r="L86" s="24">
        <f t="shared" si="2"/>
        <v>0</v>
      </c>
      <c r="M86" s="25" t="str">
        <f t="shared" si="3"/>
        <v>OK</v>
      </c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5"/>
      <c r="AI86" s="75"/>
      <c r="AJ86" s="75"/>
      <c r="AK86" s="75"/>
    </row>
    <row r="87" spans="1:37" ht="39.950000000000003" customHeight="1" x14ac:dyDescent="0.25">
      <c r="A87" s="109">
        <v>8</v>
      </c>
      <c r="B87" s="112" t="s">
        <v>484</v>
      </c>
      <c r="C87" s="51">
        <v>84</v>
      </c>
      <c r="D87" s="52" t="s">
        <v>318</v>
      </c>
      <c r="E87" s="51" t="s">
        <v>142</v>
      </c>
      <c r="F87" s="51" t="s">
        <v>485</v>
      </c>
      <c r="G87" s="53" t="s">
        <v>341</v>
      </c>
      <c r="H87" s="51" t="s">
        <v>25</v>
      </c>
      <c r="I87" s="54" t="s">
        <v>27</v>
      </c>
      <c r="J87" s="89">
        <v>30</v>
      </c>
      <c r="K87" s="35">
        <v>4</v>
      </c>
      <c r="L87" s="24">
        <f t="shared" si="2"/>
        <v>4</v>
      </c>
      <c r="M87" s="25" t="str">
        <f t="shared" si="3"/>
        <v>OK</v>
      </c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5"/>
      <c r="AI87" s="75"/>
      <c r="AJ87" s="75"/>
      <c r="AK87" s="75"/>
    </row>
    <row r="88" spans="1:37" ht="39.950000000000003" customHeight="1" x14ac:dyDescent="0.25">
      <c r="A88" s="110"/>
      <c r="B88" s="113"/>
      <c r="C88" s="51">
        <v>85</v>
      </c>
      <c r="D88" s="52" t="s">
        <v>318</v>
      </c>
      <c r="E88" s="51" t="s">
        <v>141</v>
      </c>
      <c r="F88" s="51" t="s">
        <v>486</v>
      </c>
      <c r="G88" s="53" t="s">
        <v>340</v>
      </c>
      <c r="H88" s="51" t="s">
        <v>25</v>
      </c>
      <c r="I88" s="54" t="s">
        <v>27</v>
      </c>
      <c r="J88" s="89">
        <v>24</v>
      </c>
      <c r="K88" s="35">
        <v>90</v>
      </c>
      <c r="L88" s="24">
        <f t="shared" si="2"/>
        <v>60</v>
      </c>
      <c r="M88" s="25" t="str">
        <f t="shared" si="3"/>
        <v>OK</v>
      </c>
      <c r="N88" s="74"/>
      <c r="O88" s="74">
        <v>30</v>
      </c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5"/>
      <c r="AI88" s="75"/>
      <c r="AJ88" s="75"/>
      <c r="AK88" s="75"/>
    </row>
    <row r="89" spans="1:37" ht="39.950000000000003" customHeight="1" x14ac:dyDescent="0.25">
      <c r="A89" s="111"/>
      <c r="B89" s="114"/>
      <c r="C89" s="51">
        <v>86</v>
      </c>
      <c r="D89" s="52" t="s">
        <v>318</v>
      </c>
      <c r="E89" s="77" t="s">
        <v>487</v>
      </c>
      <c r="F89" s="77" t="s">
        <v>488</v>
      </c>
      <c r="G89" s="53" t="s">
        <v>489</v>
      </c>
      <c r="H89" s="51" t="s">
        <v>490</v>
      </c>
      <c r="I89" s="54" t="s">
        <v>27</v>
      </c>
      <c r="J89" s="89">
        <v>313.37</v>
      </c>
      <c r="K89" s="35"/>
      <c r="L89" s="24">
        <f t="shared" si="2"/>
        <v>0</v>
      </c>
      <c r="M89" s="25" t="str">
        <f t="shared" si="3"/>
        <v>OK</v>
      </c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5"/>
      <c r="AI89" s="75"/>
      <c r="AJ89" s="75"/>
      <c r="AK89" s="75"/>
    </row>
    <row r="90" spans="1:37" ht="39.950000000000003" customHeight="1" x14ac:dyDescent="0.25">
      <c r="A90" s="117">
        <v>9</v>
      </c>
      <c r="B90" s="120" t="s">
        <v>484</v>
      </c>
      <c r="C90" s="47">
        <v>87</v>
      </c>
      <c r="D90" s="48" t="s">
        <v>316</v>
      </c>
      <c r="E90" s="47" t="s">
        <v>303</v>
      </c>
      <c r="F90" s="47" t="s">
        <v>491</v>
      </c>
      <c r="G90" s="49" t="s">
        <v>492</v>
      </c>
      <c r="H90" s="47" t="s">
        <v>25</v>
      </c>
      <c r="I90" s="47" t="s">
        <v>27</v>
      </c>
      <c r="J90" s="88">
        <v>0.18</v>
      </c>
      <c r="K90" s="35"/>
      <c r="L90" s="24">
        <f t="shared" si="2"/>
        <v>0</v>
      </c>
      <c r="M90" s="25" t="str">
        <f t="shared" si="3"/>
        <v>OK</v>
      </c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5"/>
      <c r="AI90" s="75"/>
      <c r="AJ90" s="75"/>
      <c r="AK90" s="75"/>
    </row>
    <row r="91" spans="1:37" ht="39.950000000000003" customHeight="1" x14ac:dyDescent="0.25">
      <c r="A91" s="118"/>
      <c r="B91" s="121"/>
      <c r="C91" s="47">
        <v>88</v>
      </c>
      <c r="D91" s="48" t="s">
        <v>383</v>
      </c>
      <c r="E91" s="47" t="s">
        <v>304</v>
      </c>
      <c r="F91" s="47" t="s">
        <v>493</v>
      </c>
      <c r="G91" s="49" t="s">
        <v>384</v>
      </c>
      <c r="H91" s="47" t="s">
        <v>25</v>
      </c>
      <c r="I91" s="47" t="s">
        <v>31</v>
      </c>
      <c r="J91" s="88">
        <v>23.46</v>
      </c>
      <c r="K91" s="35"/>
      <c r="L91" s="24">
        <f t="shared" si="2"/>
        <v>0</v>
      </c>
      <c r="M91" s="25" t="str">
        <f t="shared" si="3"/>
        <v>OK</v>
      </c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5"/>
      <c r="AI91" s="75"/>
      <c r="AJ91" s="75"/>
      <c r="AK91" s="75"/>
    </row>
    <row r="92" spans="1:37" ht="39.950000000000003" customHeight="1" x14ac:dyDescent="0.25">
      <c r="A92" s="118"/>
      <c r="B92" s="121"/>
      <c r="C92" s="47">
        <v>89</v>
      </c>
      <c r="D92" s="48" t="s">
        <v>318</v>
      </c>
      <c r="E92" s="78" t="s">
        <v>292</v>
      </c>
      <c r="F92" s="78" t="s">
        <v>494</v>
      </c>
      <c r="G92" s="49" t="s">
        <v>385</v>
      </c>
      <c r="H92" s="47" t="s">
        <v>25</v>
      </c>
      <c r="I92" s="47" t="s">
        <v>27</v>
      </c>
      <c r="J92" s="88">
        <v>0.8</v>
      </c>
      <c r="K92" s="35"/>
      <c r="L92" s="24">
        <f t="shared" si="2"/>
        <v>0</v>
      </c>
      <c r="M92" s="25" t="str">
        <f t="shared" si="3"/>
        <v>OK</v>
      </c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5"/>
      <c r="AI92" s="75"/>
      <c r="AJ92" s="75"/>
      <c r="AK92" s="75"/>
    </row>
    <row r="93" spans="1:37" ht="39.950000000000003" customHeight="1" x14ac:dyDescent="0.25">
      <c r="A93" s="118"/>
      <c r="B93" s="121"/>
      <c r="C93" s="47">
        <v>90</v>
      </c>
      <c r="D93" s="48" t="s">
        <v>318</v>
      </c>
      <c r="E93" s="78" t="s">
        <v>293</v>
      </c>
      <c r="F93" s="78" t="s">
        <v>495</v>
      </c>
      <c r="G93" s="49" t="s">
        <v>386</v>
      </c>
      <c r="H93" s="47" t="s">
        <v>25</v>
      </c>
      <c r="I93" s="47" t="s">
        <v>27</v>
      </c>
      <c r="J93" s="88">
        <v>0.5</v>
      </c>
      <c r="K93" s="35">
        <v>3000</v>
      </c>
      <c r="L93" s="24">
        <f t="shared" si="2"/>
        <v>3000</v>
      </c>
      <c r="M93" s="25" t="str">
        <f t="shared" si="3"/>
        <v>OK</v>
      </c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5"/>
      <c r="AI93" s="75"/>
      <c r="AJ93" s="75"/>
      <c r="AK93" s="75"/>
    </row>
    <row r="94" spans="1:37" ht="39.950000000000003" customHeight="1" x14ac:dyDescent="0.25">
      <c r="A94" s="118"/>
      <c r="B94" s="121"/>
      <c r="C94" s="47">
        <v>91</v>
      </c>
      <c r="D94" s="48" t="s">
        <v>318</v>
      </c>
      <c r="E94" s="78" t="s">
        <v>306</v>
      </c>
      <c r="F94" s="78" t="s">
        <v>496</v>
      </c>
      <c r="G94" s="49" t="s">
        <v>307</v>
      </c>
      <c r="H94" s="47" t="s">
        <v>25</v>
      </c>
      <c r="I94" s="47" t="s">
        <v>27</v>
      </c>
      <c r="J94" s="88">
        <v>2.4</v>
      </c>
      <c r="K94" s="35">
        <v>300</v>
      </c>
      <c r="L94" s="24">
        <f t="shared" si="2"/>
        <v>300</v>
      </c>
      <c r="M94" s="25" t="str">
        <f t="shared" si="3"/>
        <v>OK</v>
      </c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5"/>
      <c r="AI94" s="75"/>
      <c r="AJ94" s="75"/>
      <c r="AK94" s="75"/>
    </row>
    <row r="95" spans="1:37" ht="39.950000000000003" customHeight="1" x14ac:dyDescent="0.25">
      <c r="A95" s="119"/>
      <c r="B95" s="122"/>
      <c r="C95" s="47">
        <v>92</v>
      </c>
      <c r="D95" s="48" t="s">
        <v>318</v>
      </c>
      <c r="E95" s="47" t="s">
        <v>306</v>
      </c>
      <c r="F95" s="47" t="s">
        <v>496</v>
      </c>
      <c r="G95" s="67" t="s">
        <v>497</v>
      </c>
      <c r="H95" s="66" t="s">
        <v>25</v>
      </c>
      <c r="I95" s="66" t="s">
        <v>27</v>
      </c>
      <c r="J95" s="88">
        <v>2.4</v>
      </c>
      <c r="K95" s="35"/>
      <c r="L95" s="24">
        <f t="shared" si="2"/>
        <v>0</v>
      </c>
      <c r="M95" s="25" t="str">
        <f t="shared" si="3"/>
        <v>OK</v>
      </c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5"/>
      <c r="AI95" s="75"/>
      <c r="AJ95" s="75"/>
      <c r="AK95" s="75"/>
    </row>
    <row r="96" spans="1:37" ht="39.950000000000003" customHeight="1" x14ac:dyDescent="0.25">
      <c r="A96" s="123">
        <v>10</v>
      </c>
      <c r="B96" s="112" t="s">
        <v>498</v>
      </c>
      <c r="C96" s="51">
        <v>93</v>
      </c>
      <c r="D96" s="52" t="s">
        <v>323</v>
      </c>
      <c r="E96" s="51" t="s">
        <v>81</v>
      </c>
      <c r="F96" s="51" t="s">
        <v>580</v>
      </c>
      <c r="G96" s="53" t="s">
        <v>82</v>
      </c>
      <c r="H96" s="51" t="s">
        <v>25</v>
      </c>
      <c r="I96" s="54" t="s">
        <v>27</v>
      </c>
      <c r="J96" s="89">
        <v>15.81</v>
      </c>
      <c r="K96" s="35">
        <v>20</v>
      </c>
      <c r="L96" s="24">
        <f t="shared" si="2"/>
        <v>20</v>
      </c>
      <c r="M96" s="25" t="str">
        <f t="shared" si="3"/>
        <v>OK</v>
      </c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5"/>
      <c r="AI96" s="75"/>
      <c r="AJ96" s="75"/>
      <c r="AK96" s="75"/>
    </row>
    <row r="97" spans="1:37" ht="39.950000000000003" customHeight="1" x14ac:dyDescent="0.25">
      <c r="A97" s="124"/>
      <c r="B97" s="113"/>
      <c r="C97" s="51">
        <v>94</v>
      </c>
      <c r="D97" s="52" t="s">
        <v>318</v>
      </c>
      <c r="E97" s="51" t="s">
        <v>123</v>
      </c>
      <c r="F97" s="51" t="s">
        <v>581</v>
      </c>
      <c r="G97" s="55" t="s">
        <v>335</v>
      </c>
      <c r="H97" s="51" t="s">
        <v>25</v>
      </c>
      <c r="I97" s="54" t="s">
        <v>27</v>
      </c>
      <c r="J97" s="89">
        <v>2.16</v>
      </c>
      <c r="K97" s="35">
        <v>10</v>
      </c>
      <c r="L97" s="24">
        <f t="shared" si="2"/>
        <v>10</v>
      </c>
      <c r="M97" s="25" t="str">
        <f t="shared" si="3"/>
        <v>OK</v>
      </c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5"/>
      <c r="AI97" s="75"/>
      <c r="AJ97" s="75"/>
      <c r="AK97" s="75"/>
    </row>
    <row r="98" spans="1:37" ht="39.950000000000003" customHeight="1" x14ac:dyDescent="0.25">
      <c r="A98" s="124"/>
      <c r="B98" s="113"/>
      <c r="C98" s="51">
        <v>95</v>
      </c>
      <c r="D98" s="52" t="s">
        <v>318</v>
      </c>
      <c r="E98" s="51" t="s">
        <v>65</v>
      </c>
      <c r="F98" s="51" t="s">
        <v>582</v>
      </c>
      <c r="G98" s="53" t="s">
        <v>66</v>
      </c>
      <c r="H98" s="51" t="s">
        <v>25</v>
      </c>
      <c r="I98" s="54" t="s">
        <v>27</v>
      </c>
      <c r="J98" s="89">
        <v>1.45</v>
      </c>
      <c r="K98" s="35">
        <v>15</v>
      </c>
      <c r="L98" s="24">
        <f t="shared" si="2"/>
        <v>15</v>
      </c>
      <c r="M98" s="25" t="str">
        <f t="shared" si="3"/>
        <v>OK</v>
      </c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5"/>
      <c r="AI98" s="75"/>
      <c r="AJ98" s="75"/>
      <c r="AK98" s="75"/>
    </row>
    <row r="99" spans="1:37" ht="39.950000000000003" customHeight="1" x14ac:dyDescent="0.25">
      <c r="A99" s="124"/>
      <c r="B99" s="113"/>
      <c r="C99" s="51">
        <v>96</v>
      </c>
      <c r="D99" s="52" t="s">
        <v>318</v>
      </c>
      <c r="E99" s="51" t="s">
        <v>62</v>
      </c>
      <c r="F99" s="51" t="s">
        <v>412</v>
      </c>
      <c r="G99" s="53" t="s">
        <v>63</v>
      </c>
      <c r="H99" s="51" t="s">
        <v>25</v>
      </c>
      <c r="I99" s="54" t="s">
        <v>27</v>
      </c>
      <c r="J99" s="89">
        <v>1.5</v>
      </c>
      <c r="K99" s="35">
        <v>30</v>
      </c>
      <c r="L99" s="24">
        <f t="shared" si="2"/>
        <v>30</v>
      </c>
      <c r="M99" s="25" t="str">
        <f t="shared" si="3"/>
        <v>OK</v>
      </c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5"/>
      <c r="AI99" s="75"/>
      <c r="AJ99" s="75"/>
      <c r="AK99" s="75"/>
    </row>
    <row r="100" spans="1:37" ht="39.950000000000003" customHeight="1" x14ac:dyDescent="0.25">
      <c r="A100" s="124"/>
      <c r="B100" s="113"/>
      <c r="C100" s="51">
        <v>97</v>
      </c>
      <c r="D100" s="52" t="s">
        <v>318</v>
      </c>
      <c r="E100" s="51" t="s">
        <v>196</v>
      </c>
      <c r="F100" s="51" t="s">
        <v>583</v>
      </c>
      <c r="G100" s="53" t="s">
        <v>348</v>
      </c>
      <c r="H100" s="51" t="s">
        <v>34</v>
      </c>
      <c r="I100" s="54" t="s">
        <v>27</v>
      </c>
      <c r="J100" s="89">
        <v>0.71</v>
      </c>
      <c r="K100" s="35"/>
      <c r="L100" s="24">
        <f t="shared" si="2"/>
        <v>0</v>
      </c>
      <c r="M100" s="25" t="str">
        <f t="shared" si="3"/>
        <v>OK</v>
      </c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5"/>
      <c r="AI100" s="75"/>
      <c r="AJ100" s="75"/>
      <c r="AK100" s="75"/>
    </row>
    <row r="101" spans="1:37" ht="39.950000000000003" customHeight="1" x14ac:dyDescent="0.25">
      <c r="A101" s="124"/>
      <c r="B101" s="113"/>
      <c r="C101" s="51">
        <v>98</v>
      </c>
      <c r="D101" s="52" t="s">
        <v>318</v>
      </c>
      <c r="E101" s="51" t="s">
        <v>186</v>
      </c>
      <c r="F101" s="51" t="s">
        <v>584</v>
      </c>
      <c r="G101" s="55" t="s">
        <v>187</v>
      </c>
      <c r="H101" s="51" t="s">
        <v>34</v>
      </c>
      <c r="I101" s="54" t="s">
        <v>27</v>
      </c>
      <c r="J101" s="89">
        <v>5.9</v>
      </c>
      <c r="K101" s="35">
        <v>50</v>
      </c>
      <c r="L101" s="24">
        <f t="shared" si="2"/>
        <v>30</v>
      </c>
      <c r="M101" s="25" t="str">
        <f t="shared" si="3"/>
        <v>OK</v>
      </c>
      <c r="N101" s="74"/>
      <c r="O101" s="74"/>
      <c r="P101" s="74"/>
      <c r="Q101" s="74"/>
      <c r="R101" s="74"/>
      <c r="S101" s="74"/>
      <c r="T101" s="74"/>
      <c r="U101" s="74"/>
      <c r="V101" s="74"/>
      <c r="W101" s="74">
        <v>20</v>
      </c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5"/>
      <c r="AI101" s="75"/>
      <c r="AJ101" s="75"/>
      <c r="AK101" s="75"/>
    </row>
    <row r="102" spans="1:37" ht="39.950000000000003" customHeight="1" x14ac:dyDescent="0.25">
      <c r="A102" s="124"/>
      <c r="B102" s="113"/>
      <c r="C102" s="51">
        <v>99</v>
      </c>
      <c r="D102" s="52" t="s">
        <v>318</v>
      </c>
      <c r="E102" s="51" t="s">
        <v>190</v>
      </c>
      <c r="F102" s="51" t="s">
        <v>584</v>
      </c>
      <c r="G102" s="53" t="s">
        <v>191</v>
      </c>
      <c r="H102" s="51" t="s">
        <v>25</v>
      </c>
      <c r="I102" s="54" t="s">
        <v>27</v>
      </c>
      <c r="J102" s="89">
        <v>3.2</v>
      </c>
      <c r="K102" s="35">
        <v>60</v>
      </c>
      <c r="L102" s="24">
        <f t="shared" si="2"/>
        <v>20</v>
      </c>
      <c r="M102" s="25" t="str">
        <f t="shared" si="3"/>
        <v>OK</v>
      </c>
      <c r="N102" s="74"/>
      <c r="O102" s="74"/>
      <c r="P102" s="74">
        <v>20</v>
      </c>
      <c r="Q102" s="74"/>
      <c r="R102" s="74"/>
      <c r="S102" s="74"/>
      <c r="T102" s="74"/>
      <c r="U102" s="74"/>
      <c r="V102" s="74"/>
      <c r="W102" s="74">
        <v>20</v>
      </c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5"/>
      <c r="AI102" s="75"/>
      <c r="AJ102" s="75"/>
      <c r="AK102" s="75"/>
    </row>
    <row r="103" spans="1:37" ht="39.950000000000003" customHeight="1" x14ac:dyDescent="0.25">
      <c r="A103" s="124"/>
      <c r="B103" s="113"/>
      <c r="C103" s="51">
        <v>100</v>
      </c>
      <c r="D103" s="52" t="s">
        <v>318</v>
      </c>
      <c r="E103" s="51" t="s">
        <v>188</v>
      </c>
      <c r="F103" s="51" t="s">
        <v>583</v>
      </c>
      <c r="G103" s="55" t="s">
        <v>189</v>
      </c>
      <c r="H103" s="51" t="s">
        <v>34</v>
      </c>
      <c r="I103" s="54" t="s">
        <v>27</v>
      </c>
      <c r="J103" s="89">
        <v>0.95</v>
      </c>
      <c r="K103" s="40">
        <v>50</v>
      </c>
      <c r="L103" s="24">
        <f t="shared" si="2"/>
        <v>50</v>
      </c>
      <c r="M103" s="25" t="str">
        <f t="shared" si="3"/>
        <v>OK</v>
      </c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5"/>
      <c r="AI103" s="75"/>
      <c r="AJ103" s="75"/>
      <c r="AK103" s="75"/>
    </row>
    <row r="104" spans="1:37" ht="39.950000000000003" customHeight="1" x14ac:dyDescent="0.25">
      <c r="A104" s="124"/>
      <c r="B104" s="113"/>
      <c r="C104" s="51">
        <v>101</v>
      </c>
      <c r="D104" s="52" t="s">
        <v>318</v>
      </c>
      <c r="E104" s="51" t="s">
        <v>201</v>
      </c>
      <c r="F104" s="51" t="s">
        <v>585</v>
      </c>
      <c r="G104" s="53" t="s">
        <v>504</v>
      </c>
      <c r="H104" s="51" t="s">
        <v>34</v>
      </c>
      <c r="I104" s="54" t="s">
        <v>27</v>
      </c>
      <c r="J104" s="89">
        <v>52.65</v>
      </c>
      <c r="K104" s="40">
        <v>40</v>
      </c>
      <c r="L104" s="24">
        <f t="shared" si="2"/>
        <v>30</v>
      </c>
      <c r="M104" s="25" t="str">
        <f t="shared" si="3"/>
        <v>OK</v>
      </c>
      <c r="N104" s="74"/>
      <c r="O104" s="74"/>
      <c r="P104" s="74">
        <v>10</v>
      </c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5"/>
      <c r="AI104" s="75"/>
      <c r="AJ104" s="75"/>
      <c r="AK104" s="75"/>
    </row>
    <row r="105" spans="1:37" ht="39.950000000000003" customHeight="1" x14ac:dyDescent="0.25">
      <c r="A105" s="124"/>
      <c r="B105" s="113"/>
      <c r="C105" s="51">
        <v>102</v>
      </c>
      <c r="D105" s="52" t="s">
        <v>318</v>
      </c>
      <c r="E105" s="51" t="s">
        <v>350</v>
      </c>
      <c r="F105" s="51" t="s">
        <v>583</v>
      </c>
      <c r="G105" s="53" t="s">
        <v>351</v>
      </c>
      <c r="H105" s="51" t="s">
        <v>34</v>
      </c>
      <c r="I105" s="54" t="s">
        <v>27</v>
      </c>
      <c r="J105" s="89">
        <v>0.7</v>
      </c>
      <c r="K105" s="40"/>
      <c r="L105" s="24">
        <f t="shared" si="2"/>
        <v>0</v>
      </c>
      <c r="M105" s="25" t="str">
        <f t="shared" si="3"/>
        <v>OK</v>
      </c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5"/>
      <c r="AI105" s="75"/>
      <c r="AJ105" s="75"/>
      <c r="AK105" s="75"/>
    </row>
    <row r="106" spans="1:37" ht="39.950000000000003" customHeight="1" x14ac:dyDescent="0.25">
      <c r="A106" s="124"/>
      <c r="B106" s="113"/>
      <c r="C106" s="51">
        <v>103</v>
      </c>
      <c r="D106" s="52" t="s">
        <v>318</v>
      </c>
      <c r="E106" s="51" t="s">
        <v>197</v>
      </c>
      <c r="F106" s="51" t="s">
        <v>583</v>
      </c>
      <c r="G106" s="53" t="s">
        <v>349</v>
      </c>
      <c r="H106" s="51" t="s">
        <v>34</v>
      </c>
      <c r="I106" s="54" t="s">
        <v>27</v>
      </c>
      <c r="J106" s="89">
        <v>0.71</v>
      </c>
      <c r="K106" s="40"/>
      <c r="L106" s="24">
        <f t="shared" si="2"/>
        <v>0</v>
      </c>
      <c r="M106" s="25" t="str">
        <f t="shared" si="3"/>
        <v>OK</v>
      </c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5"/>
      <c r="AI106" s="75"/>
      <c r="AJ106" s="75"/>
      <c r="AK106" s="75"/>
    </row>
    <row r="107" spans="1:37" ht="39.950000000000003" customHeight="1" x14ac:dyDescent="0.25">
      <c r="A107" s="124"/>
      <c r="B107" s="113"/>
      <c r="C107" s="51">
        <v>104</v>
      </c>
      <c r="D107" s="52" t="s">
        <v>318</v>
      </c>
      <c r="E107" s="51" t="s">
        <v>505</v>
      </c>
      <c r="F107" s="51" t="s">
        <v>502</v>
      </c>
      <c r="G107" s="53" t="s">
        <v>198</v>
      </c>
      <c r="H107" s="51" t="s">
        <v>34</v>
      </c>
      <c r="I107" s="54" t="s">
        <v>27</v>
      </c>
      <c r="J107" s="89">
        <v>12.85</v>
      </c>
      <c r="K107" s="40">
        <v>20</v>
      </c>
      <c r="L107" s="24">
        <f t="shared" si="2"/>
        <v>0</v>
      </c>
      <c r="M107" s="25" t="str">
        <f t="shared" si="3"/>
        <v>OK</v>
      </c>
      <c r="N107" s="74"/>
      <c r="O107" s="74"/>
      <c r="P107" s="74"/>
      <c r="Q107" s="74"/>
      <c r="R107" s="74"/>
      <c r="S107" s="74"/>
      <c r="T107" s="74"/>
      <c r="U107" s="74"/>
      <c r="V107" s="74"/>
      <c r="W107" s="74">
        <v>20</v>
      </c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5"/>
      <c r="AI107" s="75"/>
      <c r="AJ107" s="75"/>
      <c r="AK107" s="75"/>
    </row>
    <row r="108" spans="1:37" ht="39.950000000000003" customHeight="1" x14ac:dyDescent="0.25">
      <c r="A108" s="125"/>
      <c r="B108" s="114"/>
      <c r="C108" s="51">
        <v>105</v>
      </c>
      <c r="D108" s="52" t="s">
        <v>318</v>
      </c>
      <c r="E108" s="51" t="s">
        <v>199</v>
      </c>
      <c r="F108" s="51" t="s">
        <v>584</v>
      </c>
      <c r="G108" s="53" t="s">
        <v>200</v>
      </c>
      <c r="H108" s="51" t="s">
        <v>25</v>
      </c>
      <c r="I108" s="54" t="s">
        <v>27</v>
      </c>
      <c r="J108" s="89">
        <v>7.78</v>
      </c>
      <c r="K108" s="40">
        <v>20</v>
      </c>
      <c r="L108" s="24">
        <f t="shared" si="2"/>
        <v>0</v>
      </c>
      <c r="M108" s="25" t="str">
        <f t="shared" si="3"/>
        <v>OK</v>
      </c>
      <c r="N108" s="74"/>
      <c r="O108" s="74"/>
      <c r="P108" s="74"/>
      <c r="Q108" s="74"/>
      <c r="R108" s="74"/>
      <c r="S108" s="74"/>
      <c r="T108" s="74"/>
      <c r="U108" s="74"/>
      <c r="V108" s="74"/>
      <c r="W108" s="74">
        <v>20</v>
      </c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5"/>
      <c r="AI108" s="75"/>
      <c r="AJ108" s="75"/>
      <c r="AK108" s="75"/>
    </row>
    <row r="109" spans="1:37" ht="39.950000000000003" customHeight="1" x14ac:dyDescent="0.25">
      <c r="A109" s="126">
        <v>11</v>
      </c>
      <c r="B109" s="120" t="s">
        <v>410</v>
      </c>
      <c r="C109" s="47">
        <v>106</v>
      </c>
      <c r="D109" s="48" t="s">
        <v>318</v>
      </c>
      <c r="E109" s="47" t="s">
        <v>216</v>
      </c>
      <c r="F109" s="47" t="s">
        <v>507</v>
      </c>
      <c r="G109" s="49" t="s">
        <v>217</v>
      </c>
      <c r="H109" s="47" t="s">
        <v>25</v>
      </c>
      <c r="I109" s="50" t="s">
        <v>27</v>
      </c>
      <c r="J109" s="88">
        <v>46.76</v>
      </c>
      <c r="K109" s="35">
        <v>5</v>
      </c>
      <c r="L109" s="24">
        <f t="shared" si="2"/>
        <v>5</v>
      </c>
      <c r="M109" s="25" t="str">
        <f t="shared" si="3"/>
        <v>OK</v>
      </c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5"/>
      <c r="AI109" s="75"/>
      <c r="AJ109" s="75"/>
      <c r="AK109" s="75"/>
    </row>
    <row r="110" spans="1:37" ht="39.950000000000003" customHeight="1" x14ac:dyDescent="0.25">
      <c r="A110" s="127"/>
      <c r="B110" s="121"/>
      <c r="C110" s="47">
        <v>107</v>
      </c>
      <c r="D110" s="48" t="s">
        <v>318</v>
      </c>
      <c r="E110" s="47" t="s">
        <v>212</v>
      </c>
      <c r="F110" s="47" t="s">
        <v>455</v>
      </c>
      <c r="G110" s="56" t="s">
        <v>358</v>
      </c>
      <c r="H110" s="47" t="s">
        <v>25</v>
      </c>
      <c r="I110" s="50" t="s">
        <v>27</v>
      </c>
      <c r="J110" s="88">
        <v>33.42</v>
      </c>
      <c r="K110" s="35">
        <v>20</v>
      </c>
      <c r="L110" s="24">
        <f t="shared" si="2"/>
        <v>20</v>
      </c>
      <c r="M110" s="25" t="str">
        <f t="shared" si="3"/>
        <v>OK</v>
      </c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5"/>
      <c r="AI110" s="75"/>
      <c r="AJ110" s="75"/>
      <c r="AK110" s="75"/>
    </row>
    <row r="111" spans="1:37" ht="39.950000000000003" customHeight="1" x14ac:dyDescent="0.25">
      <c r="A111" s="128"/>
      <c r="B111" s="122"/>
      <c r="C111" s="47">
        <v>108</v>
      </c>
      <c r="D111" s="48" t="s">
        <v>318</v>
      </c>
      <c r="E111" s="47" t="s">
        <v>215</v>
      </c>
      <c r="F111" s="47" t="s">
        <v>416</v>
      </c>
      <c r="G111" s="56" t="s">
        <v>508</v>
      </c>
      <c r="H111" s="47" t="s">
        <v>25</v>
      </c>
      <c r="I111" s="50" t="s">
        <v>27</v>
      </c>
      <c r="J111" s="88">
        <v>8.2100000000000009</v>
      </c>
      <c r="K111" s="40"/>
      <c r="L111" s="24">
        <f t="shared" si="2"/>
        <v>0</v>
      </c>
      <c r="M111" s="25" t="str">
        <f t="shared" si="3"/>
        <v>OK</v>
      </c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5"/>
      <c r="AI111" s="75"/>
      <c r="AJ111" s="75"/>
      <c r="AK111" s="75"/>
    </row>
    <row r="112" spans="1:37" ht="39.950000000000003" customHeight="1" x14ac:dyDescent="0.25">
      <c r="A112" s="109">
        <v>12</v>
      </c>
      <c r="B112" s="112" t="s">
        <v>410</v>
      </c>
      <c r="C112" s="51">
        <v>109</v>
      </c>
      <c r="D112" s="52" t="s">
        <v>317</v>
      </c>
      <c r="E112" s="51" t="s">
        <v>207</v>
      </c>
      <c r="F112" s="51" t="s">
        <v>478</v>
      </c>
      <c r="G112" s="63" t="s">
        <v>354</v>
      </c>
      <c r="H112" s="51" t="s">
        <v>28</v>
      </c>
      <c r="I112" s="54" t="s">
        <v>27</v>
      </c>
      <c r="J112" s="89">
        <v>1.1000000000000001</v>
      </c>
      <c r="K112" s="40">
        <v>30</v>
      </c>
      <c r="L112" s="24">
        <f t="shared" si="2"/>
        <v>20</v>
      </c>
      <c r="M112" s="25" t="str">
        <f t="shared" si="3"/>
        <v>OK</v>
      </c>
      <c r="N112" s="74"/>
      <c r="O112" s="74"/>
      <c r="P112" s="74"/>
      <c r="Q112" s="74"/>
      <c r="R112" s="74"/>
      <c r="S112" s="74"/>
      <c r="T112" s="74"/>
      <c r="U112" s="74">
        <v>10</v>
      </c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5"/>
      <c r="AI112" s="75"/>
      <c r="AJ112" s="75"/>
      <c r="AK112" s="75"/>
    </row>
    <row r="113" spans="1:37" ht="39.950000000000003" customHeight="1" x14ac:dyDescent="0.25">
      <c r="A113" s="110"/>
      <c r="B113" s="113"/>
      <c r="C113" s="51">
        <v>110</v>
      </c>
      <c r="D113" s="52" t="s">
        <v>317</v>
      </c>
      <c r="E113" s="51" t="s">
        <v>209</v>
      </c>
      <c r="F113" s="51" t="s">
        <v>509</v>
      </c>
      <c r="G113" s="63" t="s">
        <v>356</v>
      </c>
      <c r="H113" s="51" t="s">
        <v>28</v>
      </c>
      <c r="I113" s="54" t="s">
        <v>27</v>
      </c>
      <c r="J113" s="89">
        <v>2</v>
      </c>
      <c r="K113" s="35">
        <v>10</v>
      </c>
      <c r="L113" s="24">
        <f t="shared" si="2"/>
        <v>10</v>
      </c>
      <c r="M113" s="25" t="str">
        <f t="shared" si="3"/>
        <v>OK</v>
      </c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5"/>
      <c r="AI113" s="75"/>
      <c r="AJ113" s="75"/>
      <c r="AK113" s="75"/>
    </row>
    <row r="114" spans="1:37" ht="39.950000000000003" customHeight="1" x14ac:dyDescent="0.25">
      <c r="A114" s="110"/>
      <c r="B114" s="113"/>
      <c r="C114" s="51">
        <v>111</v>
      </c>
      <c r="D114" s="52" t="s">
        <v>317</v>
      </c>
      <c r="E114" s="51" t="s">
        <v>208</v>
      </c>
      <c r="F114" s="51" t="s">
        <v>509</v>
      </c>
      <c r="G114" s="63" t="s">
        <v>355</v>
      </c>
      <c r="H114" s="51" t="s">
        <v>28</v>
      </c>
      <c r="I114" s="54" t="s">
        <v>27</v>
      </c>
      <c r="J114" s="89">
        <v>2.5</v>
      </c>
      <c r="K114" s="35"/>
      <c r="L114" s="24">
        <f t="shared" si="2"/>
        <v>0</v>
      </c>
      <c r="M114" s="25" t="str">
        <f t="shared" si="3"/>
        <v>OK</v>
      </c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5"/>
      <c r="AI114" s="75"/>
      <c r="AJ114" s="75"/>
      <c r="AK114" s="75"/>
    </row>
    <row r="115" spans="1:37" ht="39.950000000000003" customHeight="1" x14ac:dyDescent="0.25">
      <c r="A115" s="110"/>
      <c r="B115" s="113"/>
      <c r="C115" s="51">
        <v>112</v>
      </c>
      <c r="D115" s="52" t="s">
        <v>318</v>
      </c>
      <c r="E115" s="51" t="s">
        <v>202</v>
      </c>
      <c r="F115" s="51" t="s">
        <v>445</v>
      </c>
      <c r="G115" s="55" t="s">
        <v>352</v>
      </c>
      <c r="H115" s="51" t="s">
        <v>30</v>
      </c>
      <c r="I115" s="54" t="s">
        <v>27</v>
      </c>
      <c r="J115" s="89">
        <v>0.5</v>
      </c>
      <c r="K115" s="35">
        <v>3</v>
      </c>
      <c r="L115" s="24">
        <f t="shared" si="2"/>
        <v>3</v>
      </c>
      <c r="M115" s="25" t="str">
        <f t="shared" si="3"/>
        <v>OK</v>
      </c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5"/>
      <c r="AI115" s="75"/>
      <c r="AJ115" s="75"/>
      <c r="AK115" s="75"/>
    </row>
    <row r="116" spans="1:37" ht="39.950000000000003" customHeight="1" x14ac:dyDescent="0.25">
      <c r="A116" s="110"/>
      <c r="B116" s="113"/>
      <c r="C116" s="51">
        <v>113</v>
      </c>
      <c r="D116" s="52" t="s">
        <v>318</v>
      </c>
      <c r="E116" s="51" t="s">
        <v>203</v>
      </c>
      <c r="F116" s="51" t="s">
        <v>445</v>
      </c>
      <c r="G116" s="55" t="s">
        <v>353</v>
      </c>
      <c r="H116" s="51" t="s">
        <v>30</v>
      </c>
      <c r="I116" s="54" t="s">
        <v>27</v>
      </c>
      <c r="J116" s="89">
        <v>0.5</v>
      </c>
      <c r="K116" s="35">
        <v>10</v>
      </c>
      <c r="L116" s="24">
        <f t="shared" si="2"/>
        <v>0</v>
      </c>
      <c r="M116" s="25" t="str">
        <f t="shared" si="3"/>
        <v>OK</v>
      </c>
      <c r="N116" s="74"/>
      <c r="O116" s="74"/>
      <c r="P116" s="74"/>
      <c r="Q116" s="74"/>
      <c r="R116" s="74"/>
      <c r="S116" s="74"/>
      <c r="T116" s="74"/>
      <c r="U116" s="74">
        <v>10</v>
      </c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5"/>
      <c r="AI116" s="75"/>
      <c r="AJ116" s="75"/>
      <c r="AK116" s="75"/>
    </row>
    <row r="117" spans="1:37" ht="39.950000000000003" customHeight="1" x14ac:dyDescent="0.25">
      <c r="A117" s="110"/>
      <c r="B117" s="113"/>
      <c r="C117" s="51">
        <v>114</v>
      </c>
      <c r="D117" s="52" t="s">
        <v>318</v>
      </c>
      <c r="E117" s="51" t="s">
        <v>222</v>
      </c>
      <c r="F117" s="51" t="s">
        <v>510</v>
      </c>
      <c r="G117" s="55" t="s">
        <v>363</v>
      </c>
      <c r="H117" s="51" t="s">
        <v>28</v>
      </c>
      <c r="I117" s="54" t="s">
        <v>27</v>
      </c>
      <c r="J117" s="89">
        <v>10</v>
      </c>
      <c r="K117" s="35"/>
      <c r="L117" s="24">
        <f t="shared" si="2"/>
        <v>0</v>
      </c>
      <c r="M117" s="25" t="str">
        <f t="shared" si="3"/>
        <v>OK</v>
      </c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5"/>
      <c r="AI117" s="75"/>
      <c r="AJ117" s="75"/>
      <c r="AK117" s="75"/>
    </row>
    <row r="118" spans="1:37" ht="39.950000000000003" customHeight="1" x14ac:dyDescent="0.25">
      <c r="A118" s="110"/>
      <c r="B118" s="113"/>
      <c r="C118" s="51">
        <v>115</v>
      </c>
      <c r="D118" s="52" t="s">
        <v>318</v>
      </c>
      <c r="E118" s="51" t="s">
        <v>221</v>
      </c>
      <c r="F118" s="51" t="s">
        <v>510</v>
      </c>
      <c r="G118" s="55" t="s">
        <v>362</v>
      </c>
      <c r="H118" s="51" t="s">
        <v>37</v>
      </c>
      <c r="I118" s="54" t="s">
        <v>27</v>
      </c>
      <c r="J118" s="89">
        <v>7.2</v>
      </c>
      <c r="K118" s="35">
        <v>30</v>
      </c>
      <c r="L118" s="24">
        <f t="shared" si="2"/>
        <v>0</v>
      </c>
      <c r="M118" s="25" t="str">
        <f t="shared" si="3"/>
        <v>OK</v>
      </c>
      <c r="N118" s="74"/>
      <c r="O118" s="74"/>
      <c r="P118" s="74"/>
      <c r="Q118" s="74">
        <v>30</v>
      </c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5"/>
      <c r="AI118" s="75"/>
      <c r="AJ118" s="75"/>
      <c r="AK118" s="75"/>
    </row>
    <row r="119" spans="1:37" ht="39.950000000000003" customHeight="1" x14ac:dyDescent="0.25">
      <c r="A119" s="110"/>
      <c r="B119" s="113"/>
      <c r="C119" s="51">
        <v>116</v>
      </c>
      <c r="D119" s="52" t="s">
        <v>318</v>
      </c>
      <c r="E119" s="51" t="s">
        <v>219</v>
      </c>
      <c r="F119" s="51" t="s">
        <v>412</v>
      </c>
      <c r="G119" s="53" t="s">
        <v>360</v>
      </c>
      <c r="H119" s="51" t="s">
        <v>28</v>
      </c>
      <c r="I119" s="54" t="s">
        <v>27</v>
      </c>
      <c r="J119" s="89">
        <v>10.27</v>
      </c>
      <c r="K119" s="40"/>
      <c r="L119" s="24">
        <f t="shared" si="2"/>
        <v>0</v>
      </c>
      <c r="M119" s="25" t="str">
        <f t="shared" si="3"/>
        <v>OK</v>
      </c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5"/>
      <c r="AI119" s="75"/>
      <c r="AJ119" s="75"/>
      <c r="AK119" s="75"/>
    </row>
    <row r="120" spans="1:37" ht="39.950000000000003" customHeight="1" x14ac:dyDescent="0.25">
      <c r="A120" s="110"/>
      <c r="B120" s="113"/>
      <c r="C120" s="51">
        <v>117</v>
      </c>
      <c r="D120" s="52" t="s">
        <v>318</v>
      </c>
      <c r="E120" s="51" t="s">
        <v>218</v>
      </c>
      <c r="F120" s="51" t="s">
        <v>416</v>
      </c>
      <c r="G120" s="55" t="s">
        <v>359</v>
      </c>
      <c r="H120" s="51" t="s">
        <v>28</v>
      </c>
      <c r="I120" s="54" t="s">
        <v>27</v>
      </c>
      <c r="J120" s="89">
        <v>0.7</v>
      </c>
      <c r="K120" s="35">
        <v>100</v>
      </c>
      <c r="L120" s="24">
        <f t="shared" si="2"/>
        <v>100</v>
      </c>
      <c r="M120" s="25" t="str">
        <f t="shared" si="3"/>
        <v>OK</v>
      </c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5"/>
      <c r="AI120" s="75"/>
      <c r="AJ120" s="75"/>
      <c r="AK120" s="75"/>
    </row>
    <row r="121" spans="1:37" ht="39.950000000000003" customHeight="1" x14ac:dyDescent="0.25">
      <c r="A121" s="110"/>
      <c r="B121" s="113"/>
      <c r="C121" s="51">
        <v>118</v>
      </c>
      <c r="D121" s="52" t="s">
        <v>318</v>
      </c>
      <c r="E121" s="51" t="s">
        <v>220</v>
      </c>
      <c r="F121" s="51" t="s">
        <v>412</v>
      </c>
      <c r="G121" s="53" t="s">
        <v>361</v>
      </c>
      <c r="H121" s="51" t="s">
        <v>28</v>
      </c>
      <c r="I121" s="54" t="s">
        <v>27</v>
      </c>
      <c r="J121" s="89">
        <v>6</v>
      </c>
      <c r="K121" s="35"/>
      <c r="L121" s="24">
        <f t="shared" si="2"/>
        <v>0</v>
      </c>
      <c r="M121" s="25" t="str">
        <f t="shared" si="3"/>
        <v>OK</v>
      </c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5"/>
      <c r="AI121" s="75"/>
      <c r="AJ121" s="75"/>
      <c r="AK121" s="75"/>
    </row>
    <row r="122" spans="1:37" ht="39.950000000000003" customHeight="1" x14ac:dyDescent="0.25">
      <c r="A122" s="110"/>
      <c r="B122" s="113"/>
      <c r="C122" s="51">
        <v>119</v>
      </c>
      <c r="D122" s="52" t="s">
        <v>382</v>
      </c>
      <c r="E122" s="51" t="s">
        <v>301</v>
      </c>
      <c r="F122" s="51" t="s">
        <v>511</v>
      </c>
      <c r="G122" s="79" t="s">
        <v>302</v>
      </c>
      <c r="H122" s="51" t="s">
        <v>25</v>
      </c>
      <c r="I122" s="51" t="s">
        <v>27</v>
      </c>
      <c r="J122" s="89">
        <v>179.7</v>
      </c>
      <c r="K122" s="35">
        <v>3</v>
      </c>
      <c r="L122" s="24">
        <f t="shared" si="2"/>
        <v>2</v>
      </c>
      <c r="M122" s="25" t="str">
        <f t="shared" si="3"/>
        <v>OK</v>
      </c>
      <c r="N122" s="74"/>
      <c r="O122" s="74"/>
      <c r="P122" s="74"/>
      <c r="Q122" s="74">
        <v>1</v>
      </c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5"/>
      <c r="AI122" s="75"/>
      <c r="AJ122" s="75"/>
      <c r="AK122" s="75"/>
    </row>
    <row r="123" spans="1:37" ht="39.950000000000003" customHeight="1" x14ac:dyDescent="0.25">
      <c r="A123" s="110"/>
      <c r="B123" s="113"/>
      <c r="C123" s="51">
        <v>120</v>
      </c>
      <c r="D123" s="52" t="s">
        <v>317</v>
      </c>
      <c r="E123" s="51" t="s">
        <v>299</v>
      </c>
      <c r="F123" s="51" t="s">
        <v>416</v>
      </c>
      <c r="G123" s="79" t="s">
        <v>300</v>
      </c>
      <c r="H123" s="51" t="s">
        <v>25</v>
      </c>
      <c r="I123" s="54" t="s">
        <v>27</v>
      </c>
      <c r="J123" s="89">
        <v>0.7</v>
      </c>
      <c r="K123" s="35">
        <v>125</v>
      </c>
      <c r="L123" s="24">
        <f t="shared" si="2"/>
        <v>100</v>
      </c>
      <c r="M123" s="25" t="str">
        <f t="shared" si="3"/>
        <v>OK</v>
      </c>
      <c r="N123" s="74"/>
      <c r="O123" s="74"/>
      <c r="P123" s="74"/>
      <c r="Q123" s="74"/>
      <c r="R123" s="74"/>
      <c r="S123" s="74"/>
      <c r="T123" s="74"/>
      <c r="U123" s="74">
        <v>25</v>
      </c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5"/>
      <c r="AI123" s="75"/>
      <c r="AJ123" s="75"/>
      <c r="AK123" s="75"/>
    </row>
    <row r="124" spans="1:37" ht="39.950000000000003" customHeight="1" x14ac:dyDescent="0.25">
      <c r="A124" s="110"/>
      <c r="B124" s="113"/>
      <c r="C124" s="51">
        <v>121</v>
      </c>
      <c r="D124" s="52" t="s">
        <v>318</v>
      </c>
      <c r="E124" s="51" t="s">
        <v>277</v>
      </c>
      <c r="F124" s="51" t="s">
        <v>512</v>
      </c>
      <c r="G124" s="53" t="s">
        <v>278</v>
      </c>
      <c r="H124" s="51" t="s">
        <v>37</v>
      </c>
      <c r="I124" s="80" t="s">
        <v>27</v>
      </c>
      <c r="J124" s="89">
        <v>7</v>
      </c>
      <c r="K124" s="35">
        <v>8</v>
      </c>
      <c r="L124" s="24">
        <f t="shared" si="2"/>
        <v>2</v>
      </c>
      <c r="M124" s="25" t="str">
        <f t="shared" si="3"/>
        <v>OK</v>
      </c>
      <c r="N124" s="74"/>
      <c r="O124" s="74"/>
      <c r="P124" s="74"/>
      <c r="Q124" s="74">
        <v>4</v>
      </c>
      <c r="R124" s="74"/>
      <c r="S124" s="74"/>
      <c r="T124" s="74"/>
      <c r="U124" s="74">
        <v>2</v>
      </c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5"/>
      <c r="AI124" s="75"/>
      <c r="AJ124" s="75"/>
      <c r="AK124" s="75"/>
    </row>
    <row r="125" spans="1:37" ht="39.950000000000003" customHeight="1" x14ac:dyDescent="0.25">
      <c r="A125" s="110"/>
      <c r="B125" s="113"/>
      <c r="C125" s="51">
        <v>122</v>
      </c>
      <c r="D125" s="52" t="s">
        <v>317</v>
      </c>
      <c r="E125" s="51" t="s">
        <v>211</v>
      </c>
      <c r="F125" s="51" t="s">
        <v>513</v>
      </c>
      <c r="G125" s="53" t="s">
        <v>514</v>
      </c>
      <c r="H125" s="51" t="s">
        <v>28</v>
      </c>
      <c r="I125" s="54" t="s">
        <v>27</v>
      </c>
      <c r="J125" s="89">
        <v>3.75</v>
      </c>
      <c r="K125" s="35">
        <v>15</v>
      </c>
      <c r="L125" s="24">
        <f t="shared" si="2"/>
        <v>5</v>
      </c>
      <c r="M125" s="25" t="str">
        <f t="shared" si="3"/>
        <v>OK</v>
      </c>
      <c r="N125" s="74"/>
      <c r="O125" s="74"/>
      <c r="P125" s="74"/>
      <c r="Q125" s="74"/>
      <c r="R125" s="74"/>
      <c r="S125" s="74"/>
      <c r="T125" s="74"/>
      <c r="U125" s="74">
        <v>10</v>
      </c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5"/>
      <c r="AI125" s="75"/>
      <c r="AJ125" s="75"/>
      <c r="AK125" s="75"/>
    </row>
    <row r="126" spans="1:37" ht="39.950000000000003" customHeight="1" x14ac:dyDescent="0.25">
      <c r="A126" s="110"/>
      <c r="B126" s="113"/>
      <c r="C126" s="51">
        <v>123</v>
      </c>
      <c r="D126" s="52" t="s">
        <v>317</v>
      </c>
      <c r="E126" s="51" t="s">
        <v>210</v>
      </c>
      <c r="F126" s="51" t="s">
        <v>515</v>
      </c>
      <c r="G126" s="53" t="s">
        <v>357</v>
      </c>
      <c r="H126" s="51" t="s">
        <v>28</v>
      </c>
      <c r="I126" s="54" t="s">
        <v>27</v>
      </c>
      <c r="J126" s="89">
        <v>39.15</v>
      </c>
      <c r="K126" s="40"/>
      <c r="L126" s="24">
        <f t="shared" si="2"/>
        <v>0</v>
      </c>
      <c r="M126" s="25" t="str">
        <f t="shared" si="3"/>
        <v>OK</v>
      </c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5"/>
      <c r="AI126" s="75"/>
      <c r="AJ126" s="75"/>
      <c r="AK126" s="75"/>
    </row>
    <row r="127" spans="1:37" ht="39.950000000000003" customHeight="1" x14ac:dyDescent="0.25">
      <c r="A127" s="110"/>
      <c r="B127" s="113"/>
      <c r="C127" s="51">
        <v>124</v>
      </c>
      <c r="D127" s="52" t="s">
        <v>318</v>
      </c>
      <c r="E127" s="51" t="s">
        <v>206</v>
      </c>
      <c r="F127" s="51" t="s">
        <v>515</v>
      </c>
      <c r="G127" s="63" t="s">
        <v>516</v>
      </c>
      <c r="H127" s="51" t="s">
        <v>25</v>
      </c>
      <c r="I127" s="54" t="s">
        <v>27</v>
      </c>
      <c r="J127" s="89">
        <v>0.6</v>
      </c>
      <c r="K127" s="35">
        <v>144</v>
      </c>
      <c r="L127" s="24">
        <f t="shared" si="2"/>
        <v>144</v>
      </c>
      <c r="M127" s="25" t="str">
        <f t="shared" si="3"/>
        <v>OK</v>
      </c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5"/>
      <c r="AI127" s="75"/>
      <c r="AJ127" s="75"/>
      <c r="AK127" s="75"/>
    </row>
    <row r="128" spans="1:37" ht="39.950000000000003" customHeight="1" x14ac:dyDescent="0.25">
      <c r="A128" s="110"/>
      <c r="B128" s="113"/>
      <c r="C128" s="51">
        <v>125</v>
      </c>
      <c r="D128" s="52" t="s">
        <v>318</v>
      </c>
      <c r="E128" s="51" t="s">
        <v>204</v>
      </c>
      <c r="F128" s="51" t="s">
        <v>455</v>
      </c>
      <c r="G128" s="63" t="s">
        <v>397</v>
      </c>
      <c r="H128" s="51" t="s">
        <v>25</v>
      </c>
      <c r="I128" s="54" t="s">
        <v>27</v>
      </c>
      <c r="J128" s="89">
        <v>5.2</v>
      </c>
      <c r="K128" s="35">
        <v>12</v>
      </c>
      <c r="L128" s="24">
        <f t="shared" si="2"/>
        <v>12</v>
      </c>
      <c r="M128" s="25" t="str">
        <f t="shared" si="3"/>
        <v>OK</v>
      </c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5"/>
      <c r="AI128" s="75"/>
      <c r="AJ128" s="75"/>
      <c r="AK128" s="75"/>
    </row>
    <row r="129" spans="1:37" ht="39.950000000000003" customHeight="1" x14ac:dyDescent="0.25">
      <c r="A129" s="111"/>
      <c r="B129" s="114"/>
      <c r="C129" s="51">
        <v>126</v>
      </c>
      <c r="D129" s="52" t="s">
        <v>318</v>
      </c>
      <c r="E129" s="51" t="s">
        <v>205</v>
      </c>
      <c r="F129" s="51" t="s">
        <v>455</v>
      </c>
      <c r="G129" s="63" t="s">
        <v>398</v>
      </c>
      <c r="H129" s="51" t="s">
        <v>25</v>
      </c>
      <c r="I129" s="54" t="s">
        <v>27</v>
      </c>
      <c r="J129" s="89">
        <v>5.3</v>
      </c>
      <c r="K129" s="35">
        <v>10</v>
      </c>
      <c r="L129" s="24">
        <f t="shared" si="2"/>
        <v>-10</v>
      </c>
      <c r="M129" s="25" t="str">
        <f t="shared" si="3"/>
        <v>ATENÇÃO</v>
      </c>
      <c r="N129" s="74"/>
      <c r="O129" s="74"/>
      <c r="P129" s="74"/>
      <c r="Q129" s="74">
        <v>10</v>
      </c>
      <c r="R129" s="74"/>
      <c r="S129" s="74"/>
      <c r="T129" s="74"/>
      <c r="U129" s="74">
        <v>10</v>
      </c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5"/>
      <c r="AI129" s="75"/>
      <c r="AJ129" s="75"/>
      <c r="AK129" s="75"/>
    </row>
    <row r="130" spans="1:37" ht="39.950000000000003" customHeight="1" x14ac:dyDescent="0.25">
      <c r="A130" s="81">
        <v>13</v>
      </c>
      <c r="B130" s="82" t="s">
        <v>517</v>
      </c>
      <c r="C130" s="47">
        <v>127</v>
      </c>
      <c r="D130" s="48" t="s">
        <v>316</v>
      </c>
      <c r="E130" s="47" t="s">
        <v>225</v>
      </c>
      <c r="F130" s="47" t="s">
        <v>518</v>
      </c>
      <c r="G130" s="49" t="s">
        <v>366</v>
      </c>
      <c r="H130" s="47" t="s">
        <v>36</v>
      </c>
      <c r="I130" s="50" t="s">
        <v>27</v>
      </c>
      <c r="J130" s="88">
        <v>15.2</v>
      </c>
      <c r="K130" s="35"/>
      <c r="L130" s="24">
        <f t="shared" si="2"/>
        <v>0</v>
      </c>
      <c r="M130" s="25" t="str">
        <f t="shared" si="3"/>
        <v>OK</v>
      </c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5"/>
      <c r="AI130" s="75"/>
      <c r="AJ130" s="75"/>
      <c r="AK130" s="75"/>
    </row>
    <row r="131" spans="1:37" ht="39.950000000000003" customHeight="1" x14ac:dyDescent="0.25">
      <c r="A131" s="83">
        <v>14</v>
      </c>
      <c r="B131" s="84" t="s">
        <v>519</v>
      </c>
      <c r="C131" s="51">
        <v>128</v>
      </c>
      <c r="D131" s="52" t="s">
        <v>367</v>
      </c>
      <c r="E131" s="51" t="s">
        <v>226</v>
      </c>
      <c r="F131" s="51" t="s">
        <v>520</v>
      </c>
      <c r="G131" s="53" t="s">
        <v>368</v>
      </c>
      <c r="H131" s="51" t="s">
        <v>36</v>
      </c>
      <c r="I131" s="54" t="s">
        <v>27</v>
      </c>
      <c r="J131" s="89">
        <v>12.01</v>
      </c>
      <c r="K131" s="35">
        <v>1200</v>
      </c>
      <c r="L131" s="24">
        <f t="shared" si="2"/>
        <v>950</v>
      </c>
      <c r="M131" s="25" t="str">
        <f t="shared" si="3"/>
        <v>OK</v>
      </c>
      <c r="N131" s="74"/>
      <c r="O131" s="74"/>
      <c r="P131" s="74"/>
      <c r="Q131" s="74"/>
      <c r="R131" s="74"/>
      <c r="S131" s="74">
        <v>250</v>
      </c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5"/>
      <c r="AI131" s="75"/>
      <c r="AJ131" s="75"/>
      <c r="AK131" s="75"/>
    </row>
    <row r="132" spans="1:37" ht="39.950000000000003" customHeight="1" x14ac:dyDescent="0.25">
      <c r="A132" s="81">
        <v>15</v>
      </c>
      <c r="B132" s="82" t="s">
        <v>521</v>
      </c>
      <c r="C132" s="47">
        <v>129</v>
      </c>
      <c r="D132" s="48" t="s">
        <v>316</v>
      </c>
      <c r="E132" s="47" t="s">
        <v>227</v>
      </c>
      <c r="F132" s="47" t="s">
        <v>411</v>
      </c>
      <c r="G132" s="64" t="s">
        <v>369</v>
      </c>
      <c r="H132" s="47" t="s">
        <v>37</v>
      </c>
      <c r="I132" s="50" t="s">
        <v>27</v>
      </c>
      <c r="J132" s="88">
        <v>22.12</v>
      </c>
      <c r="K132" s="35">
        <v>2</v>
      </c>
      <c r="L132" s="24">
        <f t="shared" si="2"/>
        <v>2</v>
      </c>
      <c r="M132" s="25" t="str">
        <f t="shared" si="3"/>
        <v>OK</v>
      </c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5"/>
      <c r="AI132" s="75"/>
      <c r="AJ132" s="75"/>
      <c r="AK132" s="75"/>
    </row>
    <row r="133" spans="1:37" ht="39.950000000000003" customHeight="1" x14ac:dyDescent="0.25">
      <c r="A133" s="109">
        <v>16</v>
      </c>
      <c r="B133" s="112" t="s">
        <v>410</v>
      </c>
      <c r="C133" s="51">
        <v>130</v>
      </c>
      <c r="D133" s="52" t="s">
        <v>316</v>
      </c>
      <c r="E133" s="51" t="s">
        <v>176</v>
      </c>
      <c r="F133" s="51" t="s">
        <v>520</v>
      </c>
      <c r="G133" s="53" t="s">
        <v>177</v>
      </c>
      <c r="H133" s="51" t="s">
        <v>37</v>
      </c>
      <c r="I133" s="54" t="s">
        <v>27</v>
      </c>
      <c r="J133" s="89">
        <v>9.0500000000000007</v>
      </c>
      <c r="K133" s="35">
        <v>7</v>
      </c>
      <c r="L133" s="24">
        <f t="shared" ref="L133:L196" si="4">K133-(SUM(N133:AG133))</f>
        <v>3</v>
      </c>
      <c r="M133" s="25" t="str">
        <f t="shared" ref="M133:M196" si="5">IF(L133&lt;0,"ATENÇÃO","OK")</f>
        <v>OK</v>
      </c>
      <c r="N133" s="74"/>
      <c r="O133" s="74"/>
      <c r="P133" s="74"/>
      <c r="Q133" s="74">
        <v>3</v>
      </c>
      <c r="R133" s="74"/>
      <c r="S133" s="74"/>
      <c r="T133" s="74"/>
      <c r="U133" s="74">
        <v>1</v>
      </c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5"/>
      <c r="AI133" s="75"/>
      <c r="AJ133" s="75"/>
      <c r="AK133" s="75"/>
    </row>
    <row r="134" spans="1:37" ht="39.950000000000003" customHeight="1" x14ac:dyDescent="0.25">
      <c r="A134" s="110"/>
      <c r="B134" s="113"/>
      <c r="C134" s="51">
        <v>131</v>
      </c>
      <c r="D134" s="52" t="s">
        <v>316</v>
      </c>
      <c r="E134" s="51" t="s">
        <v>178</v>
      </c>
      <c r="F134" s="51" t="s">
        <v>520</v>
      </c>
      <c r="G134" s="53" t="s">
        <v>179</v>
      </c>
      <c r="H134" s="51" t="s">
        <v>37</v>
      </c>
      <c r="I134" s="54" t="s">
        <v>27</v>
      </c>
      <c r="J134" s="89">
        <v>9.0500000000000007</v>
      </c>
      <c r="K134" s="35">
        <v>7</v>
      </c>
      <c r="L134" s="24">
        <f t="shared" si="4"/>
        <v>3</v>
      </c>
      <c r="M134" s="25" t="str">
        <f t="shared" si="5"/>
        <v>OK</v>
      </c>
      <c r="N134" s="74"/>
      <c r="O134" s="74"/>
      <c r="P134" s="74"/>
      <c r="Q134" s="74">
        <v>3</v>
      </c>
      <c r="R134" s="74"/>
      <c r="S134" s="74"/>
      <c r="T134" s="74"/>
      <c r="U134" s="74">
        <v>1</v>
      </c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5"/>
      <c r="AI134" s="75"/>
      <c r="AJ134" s="75"/>
      <c r="AK134" s="75"/>
    </row>
    <row r="135" spans="1:37" ht="39.950000000000003" customHeight="1" x14ac:dyDescent="0.25">
      <c r="A135" s="110"/>
      <c r="B135" s="113"/>
      <c r="C135" s="51">
        <v>132</v>
      </c>
      <c r="D135" s="52" t="s">
        <v>316</v>
      </c>
      <c r="E135" s="51" t="s">
        <v>180</v>
      </c>
      <c r="F135" s="51" t="s">
        <v>520</v>
      </c>
      <c r="G135" s="53" t="s">
        <v>181</v>
      </c>
      <c r="H135" s="51" t="s">
        <v>37</v>
      </c>
      <c r="I135" s="54" t="s">
        <v>27</v>
      </c>
      <c r="J135" s="89">
        <v>9.0500000000000007</v>
      </c>
      <c r="K135" s="35">
        <v>7</v>
      </c>
      <c r="L135" s="24">
        <f t="shared" si="4"/>
        <v>3</v>
      </c>
      <c r="M135" s="25" t="str">
        <f t="shared" si="5"/>
        <v>OK</v>
      </c>
      <c r="N135" s="74"/>
      <c r="O135" s="74"/>
      <c r="P135" s="74"/>
      <c r="Q135" s="74">
        <v>3</v>
      </c>
      <c r="R135" s="74"/>
      <c r="S135" s="74"/>
      <c r="T135" s="74"/>
      <c r="U135" s="74">
        <v>1</v>
      </c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5"/>
      <c r="AI135" s="75"/>
      <c r="AJ135" s="75"/>
      <c r="AK135" s="75"/>
    </row>
    <row r="136" spans="1:37" ht="39.950000000000003" customHeight="1" x14ac:dyDescent="0.25">
      <c r="A136" s="110"/>
      <c r="B136" s="113"/>
      <c r="C136" s="51">
        <v>133</v>
      </c>
      <c r="D136" s="52" t="s">
        <v>316</v>
      </c>
      <c r="E136" s="51" t="s">
        <v>182</v>
      </c>
      <c r="F136" s="51" t="s">
        <v>520</v>
      </c>
      <c r="G136" s="53" t="s">
        <v>183</v>
      </c>
      <c r="H136" s="51" t="s">
        <v>37</v>
      </c>
      <c r="I136" s="54" t="s">
        <v>27</v>
      </c>
      <c r="J136" s="89">
        <v>9.0500000000000007</v>
      </c>
      <c r="K136" s="35">
        <v>7</v>
      </c>
      <c r="L136" s="24">
        <f t="shared" si="4"/>
        <v>3</v>
      </c>
      <c r="M136" s="25" t="str">
        <f t="shared" si="5"/>
        <v>OK</v>
      </c>
      <c r="N136" s="74"/>
      <c r="O136" s="74"/>
      <c r="P136" s="74"/>
      <c r="Q136" s="74">
        <v>3</v>
      </c>
      <c r="R136" s="74"/>
      <c r="S136" s="74"/>
      <c r="T136" s="74"/>
      <c r="U136" s="74">
        <v>1</v>
      </c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5"/>
      <c r="AI136" s="75"/>
      <c r="AJ136" s="75"/>
      <c r="AK136" s="75"/>
    </row>
    <row r="137" spans="1:37" ht="39.950000000000003" customHeight="1" x14ac:dyDescent="0.25">
      <c r="A137" s="110"/>
      <c r="B137" s="113"/>
      <c r="C137" s="51">
        <v>134</v>
      </c>
      <c r="D137" s="52" t="s">
        <v>316</v>
      </c>
      <c r="E137" s="51" t="s">
        <v>184</v>
      </c>
      <c r="F137" s="51" t="s">
        <v>458</v>
      </c>
      <c r="G137" s="53" t="s">
        <v>185</v>
      </c>
      <c r="H137" s="51" t="s">
        <v>34</v>
      </c>
      <c r="I137" s="54" t="s">
        <v>27</v>
      </c>
      <c r="J137" s="89">
        <v>20.39</v>
      </c>
      <c r="K137" s="35">
        <v>25</v>
      </c>
      <c r="L137" s="24">
        <f t="shared" si="4"/>
        <v>10</v>
      </c>
      <c r="M137" s="25" t="str">
        <f t="shared" si="5"/>
        <v>OK</v>
      </c>
      <c r="N137" s="74"/>
      <c r="O137" s="74"/>
      <c r="P137" s="74"/>
      <c r="Q137" s="74"/>
      <c r="R137" s="74"/>
      <c r="S137" s="74"/>
      <c r="T137" s="74">
        <v>10</v>
      </c>
      <c r="U137" s="74">
        <v>5</v>
      </c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5"/>
      <c r="AI137" s="75"/>
      <c r="AJ137" s="75"/>
      <c r="AK137" s="75"/>
    </row>
    <row r="138" spans="1:37" ht="39.950000000000003" customHeight="1" x14ac:dyDescent="0.25">
      <c r="A138" s="110"/>
      <c r="B138" s="113"/>
      <c r="C138" s="51">
        <v>135</v>
      </c>
      <c r="D138" s="52" t="s">
        <v>375</v>
      </c>
      <c r="E138" s="51" t="s">
        <v>228</v>
      </c>
      <c r="F138" s="51" t="s">
        <v>522</v>
      </c>
      <c r="G138" s="53" t="s">
        <v>229</v>
      </c>
      <c r="H138" s="51" t="s">
        <v>230</v>
      </c>
      <c r="I138" s="54" t="s">
        <v>138</v>
      </c>
      <c r="J138" s="89">
        <v>93.05</v>
      </c>
      <c r="K138" s="35">
        <v>1</v>
      </c>
      <c r="L138" s="24">
        <f t="shared" si="4"/>
        <v>1</v>
      </c>
      <c r="M138" s="25" t="str">
        <f t="shared" si="5"/>
        <v>OK</v>
      </c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5"/>
      <c r="AI138" s="75"/>
      <c r="AJ138" s="75"/>
      <c r="AK138" s="75"/>
    </row>
    <row r="139" spans="1:37" ht="39.950000000000003" customHeight="1" x14ac:dyDescent="0.25">
      <c r="A139" s="110"/>
      <c r="B139" s="113"/>
      <c r="C139" s="51">
        <v>136</v>
      </c>
      <c r="D139" s="52" t="s">
        <v>316</v>
      </c>
      <c r="E139" s="51" t="s">
        <v>523</v>
      </c>
      <c r="F139" s="51" t="s">
        <v>522</v>
      </c>
      <c r="G139" s="53" t="s">
        <v>524</v>
      </c>
      <c r="H139" s="51" t="s">
        <v>230</v>
      </c>
      <c r="I139" s="80" t="s">
        <v>27</v>
      </c>
      <c r="J139" s="89">
        <v>51.33</v>
      </c>
      <c r="K139" s="35"/>
      <c r="L139" s="24">
        <f t="shared" si="4"/>
        <v>0</v>
      </c>
      <c r="M139" s="25" t="str">
        <f t="shared" si="5"/>
        <v>OK</v>
      </c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5"/>
      <c r="AI139" s="75"/>
      <c r="AJ139" s="75"/>
      <c r="AK139" s="75"/>
    </row>
    <row r="140" spans="1:37" ht="39.950000000000003" customHeight="1" x14ac:dyDescent="0.25">
      <c r="A140" s="110"/>
      <c r="B140" s="113"/>
      <c r="C140" s="51">
        <v>137</v>
      </c>
      <c r="D140" s="52" t="s">
        <v>316</v>
      </c>
      <c r="E140" s="51" t="s">
        <v>173</v>
      </c>
      <c r="F140" s="51" t="s">
        <v>525</v>
      </c>
      <c r="G140" s="53" t="s">
        <v>346</v>
      </c>
      <c r="H140" s="51" t="s">
        <v>34</v>
      </c>
      <c r="I140" s="54" t="s">
        <v>27</v>
      </c>
      <c r="J140" s="89">
        <v>32.07</v>
      </c>
      <c r="K140" s="35"/>
      <c r="L140" s="24">
        <f t="shared" si="4"/>
        <v>0</v>
      </c>
      <c r="M140" s="25" t="str">
        <f t="shared" si="5"/>
        <v>OK</v>
      </c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5"/>
      <c r="AI140" s="75"/>
      <c r="AJ140" s="75"/>
      <c r="AK140" s="75"/>
    </row>
    <row r="141" spans="1:37" ht="39.950000000000003" customHeight="1" x14ac:dyDescent="0.25">
      <c r="A141" s="110"/>
      <c r="B141" s="113"/>
      <c r="C141" s="51">
        <v>138</v>
      </c>
      <c r="D141" s="52" t="s">
        <v>316</v>
      </c>
      <c r="E141" s="51" t="s">
        <v>174</v>
      </c>
      <c r="F141" s="51" t="s">
        <v>525</v>
      </c>
      <c r="G141" s="53" t="s">
        <v>347</v>
      </c>
      <c r="H141" s="51" t="s">
        <v>34</v>
      </c>
      <c r="I141" s="54" t="s">
        <v>27</v>
      </c>
      <c r="J141" s="89">
        <v>45.74</v>
      </c>
      <c r="K141" s="35"/>
      <c r="L141" s="24">
        <f t="shared" si="4"/>
        <v>0</v>
      </c>
      <c r="M141" s="25" t="str">
        <f t="shared" si="5"/>
        <v>OK</v>
      </c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5"/>
      <c r="AI141" s="75"/>
      <c r="AJ141" s="75"/>
      <c r="AK141" s="75"/>
    </row>
    <row r="142" spans="1:37" ht="39.950000000000003" customHeight="1" x14ac:dyDescent="0.25">
      <c r="A142" s="110"/>
      <c r="B142" s="113"/>
      <c r="C142" s="51">
        <v>139</v>
      </c>
      <c r="D142" s="52" t="s">
        <v>316</v>
      </c>
      <c r="E142" s="51" t="s">
        <v>175</v>
      </c>
      <c r="F142" s="51" t="s">
        <v>424</v>
      </c>
      <c r="G142" s="53" t="s">
        <v>526</v>
      </c>
      <c r="H142" s="51" t="s">
        <v>25</v>
      </c>
      <c r="I142" s="54" t="s">
        <v>27</v>
      </c>
      <c r="J142" s="89">
        <v>5.64</v>
      </c>
      <c r="K142" s="35">
        <v>10</v>
      </c>
      <c r="L142" s="24">
        <f t="shared" si="4"/>
        <v>0</v>
      </c>
      <c r="M142" s="25" t="str">
        <f t="shared" si="5"/>
        <v>OK</v>
      </c>
      <c r="N142" s="74"/>
      <c r="O142" s="74"/>
      <c r="P142" s="74"/>
      <c r="Q142" s="74"/>
      <c r="R142" s="74"/>
      <c r="S142" s="74"/>
      <c r="T142" s="74"/>
      <c r="U142" s="74">
        <v>10</v>
      </c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5"/>
      <c r="AI142" s="75"/>
      <c r="AJ142" s="75"/>
      <c r="AK142" s="75"/>
    </row>
    <row r="143" spans="1:37" ht="39.950000000000003" customHeight="1" x14ac:dyDescent="0.25">
      <c r="A143" s="110"/>
      <c r="B143" s="113"/>
      <c r="C143" s="51">
        <v>140</v>
      </c>
      <c r="D143" s="52" t="s">
        <v>316</v>
      </c>
      <c r="E143" s="51" t="s">
        <v>370</v>
      </c>
      <c r="F143" s="51" t="s">
        <v>527</v>
      </c>
      <c r="G143" s="53" t="s">
        <v>371</v>
      </c>
      <c r="H143" s="51" t="s">
        <v>36</v>
      </c>
      <c r="I143" s="54" t="s">
        <v>27</v>
      </c>
      <c r="J143" s="89">
        <v>37</v>
      </c>
      <c r="K143" s="35">
        <v>50</v>
      </c>
      <c r="L143" s="24">
        <f t="shared" si="4"/>
        <v>47</v>
      </c>
      <c r="M143" s="25" t="str">
        <f t="shared" si="5"/>
        <v>OK</v>
      </c>
      <c r="N143" s="74"/>
      <c r="O143" s="74"/>
      <c r="P143" s="74"/>
      <c r="Q143" s="74">
        <v>3</v>
      </c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5"/>
      <c r="AI143" s="75"/>
      <c r="AJ143" s="75"/>
      <c r="AK143" s="75"/>
    </row>
    <row r="144" spans="1:37" ht="39.950000000000003" customHeight="1" x14ac:dyDescent="0.25">
      <c r="A144" s="111"/>
      <c r="B144" s="114"/>
      <c r="C144" s="51">
        <v>141</v>
      </c>
      <c r="D144" s="52" t="s">
        <v>316</v>
      </c>
      <c r="E144" s="51" t="s">
        <v>372</v>
      </c>
      <c r="F144" s="51" t="s">
        <v>528</v>
      </c>
      <c r="G144" s="53" t="s">
        <v>373</v>
      </c>
      <c r="H144" s="51" t="s">
        <v>374</v>
      </c>
      <c r="I144" s="54" t="s">
        <v>27</v>
      </c>
      <c r="J144" s="89">
        <v>53.27</v>
      </c>
      <c r="K144" s="35"/>
      <c r="L144" s="24">
        <f t="shared" si="4"/>
        <v>0</v>
      </c>
      <c r="M144" s="25" t="str">
        <f t="shared" si="5"/>
        <v>OK</v>
      </c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5"/>
      <c r="AI144" s="75"/>
      <c r="AJ144" s="75"/>
      <c r="AK144" s="75"/>
    </row>
    <row r="145" spans="1:37" ht="39.950000000000003" customHeight="1" x14ac:dyDescent="0.25">
      <c r="A145" s="126">
        <v>17</v>
      </c>
      <c r="B145" s="126" t="s">
        <v>529</v>
      </c>
      <c r="C145" s="47">
        <v>142</v>
      </c>
      <c r="D145" s="48" t="s">
        <v>318</v>
      </c>
      <c r="E145" s="47" t="s">
        <v>223</v>
      </c>
      <c r="F145" s="47" t="s">
        <v>530</v>
      </c>
      <c r="G145" s="49" t="s">
        <v>364</v>
      </c>
      <c r="H145" s="47" t="s">
        <v>28</v>
      </c>
      <c r="I145" s="50" t="s">
        <v>27</v>
      </c>
      <c r="J145" s="88">
        <v>14.58</v>
      </c>
      <c r="K145" s="35"/>
      <c r="L145" s="24">
        <f t="shared" si="4"/>
        <v>0</v>
      </c>
      <c r="M145" s="25" t="str">
        <f t="shared" si="5"/>
        <v>OK</v>
      </c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5"/>
      <c r="AI145" s="75"/>
      <c r="AJ145" s="75"/>
      <c r="AK145" s="75"/>
    </row>
    <row r="146" spans="1:37" ht="39.950000000000003" customHeight="1" x14ac:dyDescent="0.25">
      <c r="A146" s="127"/>
      <c r="B146" s="127"/>
      <c r="C146" s="47">
        <v>143</v>
      </c>
      <c r="D146" s="48" t="s">
        <v>318</v>
      </c>
      <c r="E146" s="47" t="s">
        <v>224</v>
      </c>
      <c r="F146" s="47" t="s">
        <v>530</v>
      </c>
      <c r="G146" s="49" t="s">
        <v>365</v>
      </c>
      <c r="H146" s="47" t="s">
        <v>28</v>
      </c>
      <c r="I146" s="50" t="s">
        <v>27</v>
      </c>
      <c r="J146" s="88">
        <v>19.54</v>
      </c>
      <c r="K146" s="35"/>
      <c r="L146" s="24">
        <f t="shared" si="4"/>
        <v>0</v>
      </c>
      <c r="M146" s="25" t="str">
        <f t="shared" si="5"/>
        <v>OK</v>
      </c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5"/>
      <c r="AI146" s="75"/>
      <c r="AJ146" s="75"/>
      <c r="AK146" s="75"/>
    </row>
    <row r="147" spans="1:37" ht="39.950000000000003" customHeight="1" x14ac:dyDescent="0.25">
      <c r="A147" s="127"/>
      <c r="B147" s="127"/>
      <c r="C147" s="47">
        <v>144</v>
      </c>
      <c r="D147" s="48" t="s">
        <v>318</v>
      </c>
      <c r="E147" s="47" t="s">
        <v>249</v>
      </c>
      <c r="F147" s="47" t="s">
        <v>510</v>
      </c>
      <c r="G147" s="49" t="s">
        <v>250</v>
      </c>
      <c r="H147" s="47" t="s">
        <v>25</v>
      </c>
      <c r="I147" s="50" t="s">
        <v>27</v>
      </c>
      <c r="J147" s="88">
        <v>43.06</v>
      </c>
      <c r="K147" s="35"/>
      <c r="L147" s="24">
        <f t="shared" si="4"/>
        <v>0</v>
      </c>
      <c r="M147" s="25" t="str">
        <f t="shared" si="5"/>
        <v>OK</v>
      </c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5"/>
      <c r="AI147" s="75"/>
      <c r="AJ147" s="75"/>
      <c r="AK147" s="75"/>
    </row>
    <row r="148" spans="1:37" ht="39.950000000000003" customHeight="1" x14ac:dyDescent="0.25">
      <c r="A148" s="127"/>
      <c r="B148" s="127"/>
      <c r="C148" s="47">
        <v>145</v>
      </c>
      <c r="D148" s="48" t="s">
        <v>318</v>
      </c>
      <c r="E148" s="47" t="s">
        <v>251</v>
      </c>
      <c r="F148" s="47" t="s">
        <v>457</v>
      </c>
      <c r="G148" s="62" t="s">
        <v>531</v>
      </c>
      <c r="H148" s="47" t="s">
        <v>25</v>
      </c>
      <c r="I148" s="50" t="s">
        <v>27</v>
      </c>
      <c r="J148" s="88">
        <v>7.36</v>
      </c>
      <c r="K148" s="35">
        <v>50</v>
      </c>
      <c r="L148" s="24">
        <f t="shared" si="4"/>
        <v>20</v>
      </c>
      <c r="M148" s="25" t="str">
        <f t="shared" si="5"/>
        <v>OK</v>
      </c>
      <c r="N148" s="74"/>
      <c r="O148" s="74"/>
      <c r="P148" s="74"/>
      <c r="Q148" s="74">
        <v>30</v>
      </c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5"/>
      <c r="AI148" s="75"/>
      <c r="AJ148" s="75"/>
      <c r="AK148" s="75"/>
    </row>
    <row r="149" spans="1:37" ht="39.950000000000003" customHeight="1" x14ac:dyDescent="0.25">
      <c r="A149" s="127"/>
      <c r="B149" s="127"/>
      <c r="C149" s="47">
        <v>146</v>
      </c>
      <c r="D149" s="48" t="s">
        <v>318</v>
      </c>
      <c r="E149" s="47" t="s">
        <v>252</v>
      </c>
      <c r="F149" s="47" t="s">
        <v>532</v>
      </c>
      <c r="G149" s="62" t="s">
        <v>253</v>
      </c>
      <c r="H149" s="47" t="s">
        <v>25</v>
      </c>
      <c r="I149" s="50" t="s">
        <v>27</v>
      </c>
      <c r="J149" s="88">
        <v>1</v>
      </c>
      <c r="K149" s="35"/>
      <c r="L149" s="24">
        <f t="shared" si="4"/>
        <v>0</v>
      </c>
      <c r="M149" s="25" t="str">
        <f t="shared" si="5"/>
        <v>OK</v>
      </c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5"/>
      <c r="AI149" s="75"/>
      <c r="AJ149" s="75"/>
      <c r="AK149" s="75"/>
    </row>
    <row r="150" spans="1:37" ht="39.950000000000003" customHeight="1" x14ac:dyDescent="0.25">
      <c r="A150" s="127"/>
      <c r="B150" s="127"/>
      <c r="C150" s="47">
        <v>147</v>
      </c>
      <c r="D150" s="48" t="s">
        <v>316</v>
      </c>
      <c r="E150" s="47" t="s">
        <v>239</v>
      </c>
      <c r="F150" s="47" t="s">
        <v>435</v>
      </c>
      <c r="G150" s="49" t="s">
        <v>240</v>
      </c>
      <c r="H150" s="47" t="s">
        <v>25</v>
      </c>
      <c r="I150" s="50" t="s">
        <v>27</v>
      </c>
      <c r="J150" s="88">
        <v>0.75</v>
      </c>
      <c r="K150" s="35">
        <v>100</v>
      </c>
      <c r="L150" s="24">
        <f t="shared" si="4"/>
        <v>100</v>
      </c>
      <c r="M150" s="25" t="str">
        <f t="shared" si="5"/>
        <v>OK</v>
      </c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5"/>
      <c r="AI150" s="75"/>
      <c r="AJ150" s="75"/>
      <c r="AK150" s="75"/>
    </row>
    <row r="151" spans="1:37" ht="39.950000000000003" customHeight="1" x14ac:dyDescent="0.25">
      <c r="A151" s="127"/>
      <c r="B151" s="127"/>
      <c r="C151" s="47">
        <v>148</v>
      </c>
      <c r="D151" s="48" t="s">
        <v>316</v>
      </c>
      <c r="E151" s="47" t="s">
        <v>241</v>
      </c>
      <c r="F151" s="47" t="s">
        <v>533</v>
      </c>
      <c r="G151" s="57" t="s">
        <v>242</v>
      </c>
      <c r="H151" s="47" t="s">
        <v>25</v>
      </c>
      <c r="I151" s="50" t="s">
        <v>27</v>
      </c>
      <c r="J151" s="88">
        <v>2.16</v>
      </c>
      <c r="K151" s="35">
        <v>200</v>
      </c>
      <c r="L151" s="24">
        <f t="shared" si="4"/>
        <v>200</v>
      </c>
      <c r="M151" s="25" t="str">
        <f t="shared" si="5"/>
        <v>OK</v>
      </c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5"/>
      <c r="AI151" s="75"/>
      <c r="AJ151" s="75"/>
      <c r="AK151" s="75"/>
    </row>
    <row r="152" spans="1:37" ht="39.950000000000003" customHeight="1" x14ac:dyDescent="0.25">
      <c r="A152" s="127"/>
      <c r="B152" s="127"/>
      <c r="C152" s="47">
        <v>149</v>
      </c>
      <c r="D152" s="48" t="s">
        <v>316</v>
      </c>
      <c r="E152" s="47" t="s">
        <v>254</v>
      </c>
      <c r="F152" s="47" t="s">
        <v>435</v>
      </c>
      <c r="G152" s="49" t="s">
        <v>255</v>
      </c>
      <c r="H152" s="47" t="s">
        <v>25</v>
      </c>
      <c r="I152" s="50" t="s">
        <v>27</v>
      </c>
      <c r="J152" s="88">
        <v>2</v>
      </c>
      <c r="K152" s="35">
        <v>50</v>
      </c>
      <c r="L152" s="24">
        <f t="shared" si="4"/>
        <v>0</v>
      </c>
      <c r="M152" s="25" t="str">
        <f t="shared" si="5"/>
        <v>OK</v>
      </c>
      <c r="N152" s="74"/>
      <c r="O152" s="74"/>
      <c r="P152" s="74"/>
      <c r="Q152" s="74">
        <v>50</v>
      </c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5"/>
      <c r="AI152" s="75"/>
      <c r="AJ152" s="75"/>
      <c r="AK152" s="75"/>
    </row>
    <row r="153" spans="1:37" ht="39.950000000000003" customHeight="1" x14ac:dyDescent="0.25">
      <c r="A153" s="127"/>
      <c r="B153" s="127"/>
      <c r="C153" s="47">
        <v>150</v>
      </c>
      <c r="D153" s="48" t="s">
        <v>316</v>
      </c>
      <c r="E153" s="47" t="s">
        <v>256</v>
      </c>
      <c r="F153" s="47" t="s">
        <v>435</v>
      </c>
      <c r="G153" s="49" t="s">
        <v>257</v>
      </c>
      <c r="H153" s="47" t="s">
        <v>25</v>
      </c>
      <c r="I153" s="50" t="s">
        <v>27</v>
      </c>
      <c r="J153" s="88">
        <v>2.19</v>
      </c>
      <c r="K153" s="35">
        <v>50</v>
      </c>
      <c r="L153" s="24">
        <f t="shared" si="4"/>
        <v>0</v>
      </c>
      <c r="M153" s="25" t="str">
        <f t="shared" si="5"/>
        <v>OK</v>
      </c>
      <c r="N153" s="74"/>
      <c r="O153" s="74"/>
      <c r="P153" s="74"/>
      <c r="Q153" s="74">
        <v>50</v>
      </c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5"/>
      <c r="AI153" s="75"/>
      <c r="AJ153" s="75"/>
      <c r="AK153" s="75"/>
    </row>
    <row r="154" spans="1:37" ht="39.950000000000003" customHeight="1" x14ac:dyDescent="0.25">
      <c r="A154" s="127"/>
      <c r="B154" s="127"/>
      <c r="C154" s="47">
        <v>151</v>
      </c>
      <c r="D154" s="48" t="s">
        <v>316</v>
      </c>
      <c r="E154" s="47" t="s">
        <v>245</v>
      </c>
      <c r="F154" s="47" t="s">
        <v>534</v>
      </c>
      <c r="G154" s="62" t="s">
        <v>246</v>
      </c>
      <c r="H154" s="47" t="s">
        <v>25</v>
      </c>
      <c r="I154" s="50" t="s">
        <v>27</v>
      </c>
      <c r="J154" s="88">
        <v>8.9499999999999993</v>
      </c>
      <c r="K154" s="35">
        <v>30</v>
      </c>
      <c r="L154" s="24">
        <f t="shared" si="4"/>
        <v>30</v>
      </c>
      <c r="M154" s="25" t="str">
        <f t="shared" si="5"/>
        <v>OK</v>
      </c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  <c r="AG154" s="74"/>
      <c r="AH154" s="75"/>
      <c r="AI154" s="75"/>
      <c r="AJ154" s="75"/>
      <c r="AK154" s="75"/>
    </row>
    <row r="155" spans="1:37" ht="39.950000000000003" customHeight="1" x14ac:dyDescent="0.25">
      <c r="A155" s="127"/>
      <c r="B155" s="127"/>
      <c r="C155" s="47">
        <v>152</v>
      </c>
      <c r="D155" s="48" t="s">
        <v>316</v>
      </c>
      <c r="E155" s="47" t="s">
        <v>247</v>
      </c>
      <c r="F155" s="47" t="s">
        <v>534</v>
      </c>
      <c r="G155" s="62" t="s">
        <v>248</v>
      </c>
      <c r="H155" s="47" t="s">
        <v>25</v>
      </c>
      <c r="I155" s="50" t="s">
        <v>27</v>
      </c>
      <c r="J155" s="88">
        <v>9.67</v>
      </c>
      <c r="K155" s="35">
        <v>30</v>
      </c>
      <c r="L155" s="24">
        <f t="shared" si="4"/>
        <v>15</v>
      </c>
      <c r="M155" s="25" t="str">
        <f t="shared" si="5"/>
        <v>OK</v>
      </c>
      <c r="N155" s="74"/>
      <c r="O155" s="74"/>
      <c r="P155" s="74"/>
      <c r="Q155" s="74">
        <v>15</v>
      </c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  <c r="AF155" s="74"/>
      <c r="AG155" s="74"/>
      <c r="AH155" s="75"/>
      <c r="AI155" s="75"/>
      <c r="AJ155" s="75"/>
      <c r="AK155" s="75"/>
    </row>
    <row r="156" spans="1:37" ht="39.950000000000003" customHeight="1" x14ac:dyDescent="0.25">
      <c r="A156" s="127"/>
      <c r="B156" s="127"/>
      <c r="C156" s="47">
        <v>153</v>
      </c>
      <c r="D156" s="48" t="s">
        <v>316</v>
      </c>
      <c r="E156" s="47" t="s">
        <v>258</v>
      </c>
      <c r="F156" s="47" t="s">
        <v>435</v>
      </c>
      <c r="G156" s="49" t="s">
        <v>259</v>
      </c>
      <c r="H156" s="47" t="s">
        <v>25</v>
      </c>
      <c r="I156" s="50" t="s">
        <v>27</v>
      </c>
      <c r="J156" s="88">
        <v>27.02</v>
      </c>
      <c r="K156" s="35"/>
      <c r="L156" s="24">
        <f t="shared" si="4"/>
        <v>0</v>
      </c>
      <c r="M156" s="25" t="str">
        <f t="shared" si="5"/>
        <v>OK</v>
      </c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74"/>
      <c r="AH156" s="75"/>
      <c r="AI156" s="75"/>
      <c r="AJ156" s="75"/>
      <c r="AK156" s="75"/>
    </row>
    <row r="157" spans="1:37" ht="39.950000000000003" customHeight="1" x14ac:dyDescent="0.25">
      <c r="A157" s="127"/>
      <c r="B157" s="127"/>
      <c r="C157" s="47">
        <v>154</v>
      </c>
      <c r="D157" s="48" t="s">
        <v>316</v>
      </c>
      <c r="E157" s="47" t="s">
        <v>243</v>
      </c>
      <c r="F157" s="47" t="s">
        <v>510</v>
      </c>
      <c r="G157" s="56" t="s">
        <v>244</v>
      </c>
      <c r="H157" s="47" t="s">
        <v>25</v>
      </c>
      <c r="I157" s="50" t="s">
        <v>27</v>
      </c>
      <c r="J157" s="88">
        <v>2.2400000000000002</v>
      </c>
      <c r="K157" s="41">
        <v>450</v>
      </c>
      <c r="L157" s="24">
        <f t="shared" si="4"/>
        <v>0</v>
      </c>
      <c r="M157" s="25" t="str">
        <f t="shared" si="5"/>
        <v>OK</v>
      </c>
      <c r="N157" s="74"/>
      <c r="O157" s="74"/>
      <c r="P157" s="74"/>
      <c r="Q157" s="74">
        <v>250</v>
      </c>
      <c r="R157" s="74"/>
      <c r="S157" s="74"/>
      <c r="T157" s="74"/>
      <c r="U157" s="74"/>
      <c r="V157" s="74"/>
      <c r="W157" s="74"/>
      <c r="X157" s="74">
        <v>200</v>
      </c>
      <c r="Y157" s="74"/>
      <c r="Z157" s="74"/>
      <c r="AA157" s="74"/>
      <c r="AB157" s="74"/>
      <c r="AC157" s="74"/>
      <c r="AD157" s="74"/>
      <c r="AE157" s="74"/>
      <c r="AF157" s="74"/>
      <c r="AG157" s="74"/>
      <c r="AH157" s="75"/>
      <c r="AI157" s="75"/>
      <c r="AJ157" s="75"/>
      <c r="AK157" s="75"/>
    </row>
    <row r="158" spans="1:37" ht="39.950000000000003" customHeight="1" x14ac:dyDescent="0.25">
      <c r="A158" s="128"/>
      <c r="B158" s="128"/>
      <c r="C158" s="47">
        <v>155</v>
      </c>
      <c r="D158" s="48" t="s">
        <v>316</v>
      </c>
      <c r="E158" s="47" t="s">
        <v>535</v>
      </c>
      <c r="F158" s="47" t="s">
        <v>536</v>
      </c>
      <c r="G158" s="49" t="s">
        <v>537</v>
      </c>
      <c r="H158" s="47" t="s">
        <v>490</v>
      </c>
      <c r="I158" s="65" t="s">
        <v>27</v>
      </c>
      <c r="J158" s="92">
        <v>41.8</v>
      </c>
      <c r="K158" s="40"/>
      <c r="L158" s="24">
        <f t="shared" si="4"/>
        <v>0</v>
      </c>
      <c r="M158" s="25" t="str">
        <f t="shared" si="5"/>
        <v>OK</v>
      </c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4"/>
      <c r="AH158" s="75"/>
      <c r="AI158" s="75"/>
      <c r="AJ158" s="75"/>
      <c r="AK158" s="75"/>
    </row>
    <row r="159" spans="1:37" ht="39.950000000000003" customHeight="1" x14ac:dyDescent="0.25">
      <c r="A159" s="109">
        <v>18</v>
      </c>
      <c r="B159" s="109" t="s">
        <v>529</v>
      </c>
      <c r="C159" s="51">
        <v>156</v>
      </c>
      <c r="D159" s="52" t="s">
        <v>318</v>
      </c>
      <c r="E159" s="51" t="s">
        <v>54</v>
      </c>
      <c r="F159" s="51" t="s">
        <v>538</v>
      </c>
      <c r="G159" s="53" t="s">
        <v>319</v>
      </c>
      <c r="H159" s="51" t="s">
        <v>28</v>
      </c>
      <c r="I159" s="54" t="s">
        <v>27</v>
      </c>
      <c r="J159" s="89">
        <v>3.1</v>
      </c>
      <c r="K159" s="35">
        <v>5</v>
      </c>
      <c r="L159" s="24">
        <f t="shared" si="4"/>
        <v>5</v>
      </c>
      <c r="M159" s="25" t="str">
        <f t="shared" si="5"/>
        <v>OK</v>
      </c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5"/>
      <c r="AI159" s="75"/>
      <c r="AJ159" s="75"/>
      <c r="AK159" s="75"/>
    </row>
    <row r="160" spans="1:37" ht="39.950000000000003" customHeight="1" x14ac:dyDescent="0.25">
      <c r="A160" s="110"/>
      <c r="B160" s="110"/>
      <c r="C160" s="51">
        <v>157</v>
      </c>
      <c r="D160" s="52" t="s">
        <v>318</v>
      </c>
      <c r="E160" s="51" t="s">
        <v>213</v>
      </c>
      <c r="F160" s="51" t="s">
        <v>416</v>
      </c>
      <c r="G160" s="63" t="s">
        <v>214</v>
      </c>
      <c r="H160" s="51" t="s">
        <v>25</v>
      </c>
      <c r="I160" s="54" t="s">
        <v>27</v>
      </c>
      <c r="J160" s="89">
        <v>22.63</v>
      </c>
      <c r="K160" s="35"/>
      <c r="L160" s="24">
        <f t="shared" si="4"/>
        <v>0</v>
      </c>
      <c r="M160" s="25" t="str">
        <f t="shared" si="5"/>
        <v>OK</v>
      </c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5"/>
      <c r="AI160" s="75"/>
      <c r="AJ160" s="75"/>
      <c r="AK160" s="75"/>
    </row>
    <row r="161" spans="1:37" ht="39.950000000000003" customHeight="1" x14ac:dyDescent="0.25">
      <c r="A161" s="110"/>
      <c r="B161" s="110"/>
      <c r="C161" s="51">
        <v>158</v>
      </c>
      <c r="D161" s="52" t="s">
        <v>318</v>
      </c>
      <c r="E161" s="51" t="s">
        <v>539</v>
      </c>
      <c r="F161" s="51" t="s">
        <v>416</v>
      </c>
      <c r="G161" s="63" t="s">
        <v>540</v>
      </c>
      <c r="H161" s="51" t="s">
        <v>490</v>
      </c>
      <c r="I161" s="54" t="s">
        <v>27</v>
      </c>
      <c r="J161" s="89">
        <v>37.479999999999997</v>
      </c>
      <c r="K161" s="35"/>
      <c r="L161" s="24">
        <f t="shared" si="4"/>
        <v>0</v>
      </c>
      <c r="M161" s="25" t="str">
        <f t="shared" si="5"/>
        <v>OK</v>
      </c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5"/>
      <c r="AI161" s="75"/>
      <c r="AJ161" s="75"/>
      <c r="AK161" s="75"/>
    </row>
    <row r="162" spans="1:37" ht="39.950000000000003" customHeight="1" x14ac:dyDescent="0.25">
      <c r="A162" s="110"/>
      <c r="B162" s="110"/>
      <c r="C162" s="51">
        <v>159</v>
      </c>
      <c r="D162" s="52" t="s">
        <v>318</v>
      </c>
      <c r="E162" s="51" t="s">
        <v>89</v>
      </c>
      <c r="F162" s="51" t="s">
        <v>412</v>
      </c>
      <c r="G162" s="53" t="s">
        <v>541</v>
      </c>
      <c r="H162" s="51" t="s">
        <v>25</v>
      </c>
      <c r="I162" s="54" t="s">
        <v>27</v>
      </c>
      <c r="J162" s="89">
        <v>2.4300000000000002</v>
      </c>
      <c r="K162" s="35">
        <v>100</v>
      </c>
      <c r="L162" s="24">
        <f t="shared" si="4"/>
        <v>100</v>
      </c>
      <c r="M162" s="25" t="str">
        <f t="shared" si="5"/>
        <v>OK</v>
      </c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  <c r="AH162" s="75"/>
      <c r="AI162" s="75"/>
      <c r="AJ162" s="75"/>
      <c r="AK162" s="75"/>
    </row>
    <row r="163" spans="1:37" ht="39.950000000000003" customHeight="1" x14ac:dyDescent="0.25">
      <c r="A163" s="110"/>
      <c r="B163" s="110"/>
      <c r="C163" s="51">
        <v>160</v>
      </c>
      <c r="D163" s="52" t="s">
        <v>318</v>
      </c>
      <c r="E163" s="51" t="s">
        <v>90</v>
      </c>
      <c r="F163" s="51" t="s">
        <v>412</v>
      </c>
      <c r="G163" s="53" t="s">
        <v>542</v>
      </c>
      <c r="H163" s="51" t="s">
        <v>25</v>
      </c>
      <c r="I163" s="54" t="s">
        <v>27</v>
      </c>
      <c r="J163" s="89">
        <v>2.4300000000000002</v>
      </c>
      <c r="K163" s="35">
        <v>100</v>
      </c>
      <c r="L163" s="24">
        <f t="shared" si="4"/>
        <v>100</v>
      </c>
      <c r="M163" s="25" t="str">
        <f t="shared" si="5"/>
        <v>OK</v>
      </c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5"/>
      <c r="AI163" s="75"/>
      <c r="AJ163" s="75"/>
      <c r="AK163" s="75"/>
    </row>
    <row r="164" spans="1:37" ht="39.950000000000003" customHeight="1" x14ac:dyDescent="0.25">
      <c r="A164" s="110"/>
      <c r="B164" s="110"/>
      <c r="C164" s="51">
        <v>161</v>
      </c>
      <c r="D164" s="52" t="s">
        <v>318</v>
      </c>
      <c r="E164" s="51" t="s">
        <v>91</v>
      </c>
      <c r="F164" s="51" t="s">
        <v>412</v>
      </c>
      <c r="G164" s="53" t="s">
        <v>543</v>
      </c>
      <c r="H164" s="51" t="s">
        <v>25</v>
      </c>
      <c r="I164" s="54" t="s">
        <v>27</v>
      </c>
      <c r="J164" s="89">
        <v>2.4300000000000002</v>
      </c>
      <c r="K164" s="35">
        <v>100</v>
      </c>
      <c r="L164" s="24">
        <f t="shared" si="4"/>
        <v>100</v>
      </c>
      <c r="M164" s="25" t="str">
        <f t="shared" si="5"/>
        <v>OK</v>
      </c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5"/>
      <c r="AI164" s="75"/>
      <c r="AJ164" s="75"/>
      <c r="AK164" s="75"/>
    </row>
    <row r="165" spans="1:37" ht="39.950000000000003" customHeight="1" x14ac:dyDescent="0.25">
      <c r="A165" s="110"/>
      <c r="B165" s="110"/>
      <c r="C165" s="51">
        <v>162</v>
      </c>
      <c r="D165" s="52" t="s">
        <v>318</v>
      </c>
      <c r="E165" s="51" t="s">
        <v>92</v>
      </c>
      <c r="F165" s="51" t="s">
        <v>412</v>
      </c>
      <c r="G165" s="53" t="s">
        <v>544</v>
      </c>
      <c r="H165" s="51" t="s">
        <v>25</v>
      </c>
      <c r="I165" s="54" t="s">
        <v>27</v>
      </c>
      <c r="J165" s="89">
        <v>2.4300000000000002</v>
      </c>
      <c r="K165" s="35">
        <v>100</v>
      </c>
      <c r="L165" s="24">
        <f t="shared" si="4"/>
        <v>100</v>
      </c>
      <c r="M165" s="25" t="str">
        <f t="shared" si="5"/>
        <v>OK</v>
      </c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5"/>
      <c r="AI165" s="75"/>
      <c r="AJ165" s="75"/>
      <c r="AK165" s="75"/>
    </row>
    <row r="166" spans="1:37" ht="39.950000000000003" customHeight="1" x14ac:dyDescent="0.25">
      <c r="A166" s="110"/>
      <c r="B166" s="110"/>
      <c r="C166" s="51">
        <v>163</v>
      </c>
      <c r="D166" s="52" t="s">
        <v>318</v>
      </c>
      <c r="E166" s="51" t="s">
        <v>55</v>
      </c>
      <c r="F166" s="51" t="s">
        <v>545</v>
      </c>
      <c r="G166" s="53" t="s">
        <v>56</v>
      </c>
      <c r="H166" s="51" t="s">
        <v>25</v>
      </c>
      <c r="I166" s="54" t="s">
        <v>27</v>
      </c>
      <c r="J166" s="89">
        <v>6.17</v>
      </c>
      <c r="K166" s="35">
        <v>10</v>
      </c>
      <c r="L166" s="24">
        <f t="shared" si="4"/>
        <v>10</v>
      </c>
      <c r="M166" s="25" t="str">
        <f t="shared" si="5"/>
        <v>OK</v>
      </c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  <c r="AF166" s="74"/>
      <c r="AG166" s="74"/>
      <c r="AH166" s="75"/>
      <c r="AI166" s="75"/>
      <c r="AJ166" s="75"/>
      <c r="AK166" s="75"/>
    </row>
    <row r="167" spans="1:37" ht="39.950000000000003" customHeight="1" x14ac:dyDescent="0.25">
      <c r="A167" s="110"/>
      <c r="B167" s="110"/>
      <c r="C167" s="51">
        <v>164</v>
      </c>
      <c r="D167" s="52" t="s">
        <v>318</v>
      </c>
      <c r="E167" s="51" t="s">
        <v>57</v>
      </c>
      <c r="F167" s="51" t="s">
        <v>418</v>
      </c>
      <c r="G167" s="53" t="s">
        <v>58</v>
      </c>
      <c r="H167" s="51" t="s">
        <v>25</v>
      </c>
      <c r="I167" s="54" t="s">
        <v>27</v>
      </c>
      <c r="J167" s="89">
        <v>7.65</v>
      </c>
      <c r="K167" s="35">
        <v>50</v>
      </c>
      <c r="L167" s="24">
        <f t="shared" si="4"/>
        <v>20</v>
      </c>
      <c r="M167" s="25" t="str">
        <f t="shared" si="5"/>
        <v>OK</v>
      </c>
      <c r="N167" s="74"/>
      <c r="O167" s="74"/>
      <c r="P167" s="74"/>
      <c r="Q167" s="74">
        <v>30</v>
      </c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5"/>
      <c r="AI167" s="75"/>
      <c r="AJ167" s="75"/>
      <c r="AK167" s="75"/>
    </row>
    <row r="168" spans="1:37" ht="39.950000000000003" customHeight="1" x14ac:dyDescent="0.25">
      <c r="A168" s="110"/>
      <c r="B168" s="110"/>
      <c r="C168" s="51">
        <v>165</v>
      </c>
      <c r="D168" s="52" t="s">
        <v>318</v>
      </c>
      <c r="E168" s="51" t="s">
        <v>267</v>
      </c>
      <c r="F168" s="51" t="s">
        <v>545</v>
      </c>
      <c r="G168" s="53" t="s">
        <v>377</v>
      </c>
      <c r="H168" s="51" t="s">
        <v>25</v>
      </c>
      <c r="I168" s="54" t="s">
        <v>27</v>
      </c>
      <c r="J168" s="89">
        <v>0.68</v>
      </c>
      <c r="K168" s="35"/>
      <c r="L168" s="24">
        <f t="shared" si="4"/>
        <v>0</v>
      </c>
      <c r="M168" s="25" t="str">
        <f t="shared" si="5"/>
        <v>OK</v>
      </c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  <c r="AC168" s="74"/>
      <c r="AD168" s="74"/>
      <c r="AE168" s="74"/>
      <c r="AF168" s="74"/>
      <c r="AG168" s="74"/>
      <c r="AH168" s="75"/>
      <c r="AI168" s="75"/>
      <c r="AJ168" s="75"/>
      <c r="AK168" s="75"/>
    </row>
    <row r="169" spans="1:37" ht="39.950000000000003" customHeight="1" x14ac:dyDescent="0.25">
      <c r="A169" s="110"/>
      <c r="B169" s="110"/>
      <c r="C169" s="51">
        <v>166</v>
      </c>
      <c r="D169" s="52" t="s">
        <v>318</v>
      </c>
      <c r="E169" s="51" t="s">
        <v>266</v>
      </c>
      <c r="F169" s="51" t="s">
        <v>545</v>
      </c>
      <c r="G169" s="53" t="s">
        <v>376</v>
      </c>
      <c r="H169" s="51" t="s">
        <v>25</v>
      </c>
      <c r="I169" s="54" t="s">
        <v>27</v>
      </c>
      <c r="J169" s="89">
        <v>1.08</v>
      </c>
      <c r="K169" s="35">
        <v>50</v>
      </c>
      <c r="L169" s="24">
        <f t="shared" si="4"/>
        <v>50</v>
      </c>
      <c r="M169" s="25" t="str">
        <f t="shared" si="5"/>
        <v>OK</v>
      </c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  <c r="AC169" s="74"/>
      <c r="AD169" s="74"/>
      <c r="AE169" s="74"/>
      <c r="AF169" s="74"/>
      <c r="AG169" s="74"/>
      <c r="AH169" s="75"/>
      <c r="AI169" s="75"/>
      <c r="AJ169" s="75"/>
      <c r="AK169" s="75"/>
    </row>
    <row r="170" spans="1:37" ht="39.950000000000003" customHeight="1" x14ac:dyDescent="0.25">
      <c r="A170" s="111"/>
      <c r="B170" s="111"/>
      <c r="C170" s="51">
        <v>167</v>
      </c>
      <c r="D170" s="52" t="s">
        <v>318</v>
      </c>
      <c r="E170" s="51" t="s">
        <v>268</v>
      </c>
      <c r="F170" s="51" t="s">
        <v>545</v>
      </c>
      <c r="G170" s="53" t="s">
        <v>378</v>
      </c>
      <c r="H170" s="51" t="s">
        <v>25</v>
      </c>
      <c r="I170" s="54" t="s">
        <v>27</v>
      </c>
      <c r="J170" s="89">
        <v>2.1800000000000002</v>
      </c>
      <c r="K170" s="35"/>
      <c r="L170" s="24">
        <f t="shared" si="4"/>
        <v>0</v>
      </c>
      <c r="M170" s="25" t="str">
        <f t="shared" si="5"/>
        <v>OK</v>
      </c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5"/>
      <c r="AI170" s="75"/>
      <c r="AJ170" s="75"/>
      <c r="AK170" s="75"/>
    </row>
    <row r="171" spans="1:37" ht="39.950000000000003" customHeight="1" x14ac:dyDescent="0.25">
      <c r="A171" s="129">
        <v>19</v>
      </c>
      <c r="B171" s="120" t="s">
        <v>410</v>
      </c>
      <c r="C171" s="47">
        <v>168</v>
      </c>
      <c r="D171" s="48" t="s">
        <v>339</v>
      </c>
      <c r="E171" s="47" t="s">
        <v>139</v>
      </c>
      <c r="F171" s="47" t="s">
        <v>546</v>
      </c>
      <c r="G171" s="67" t="s">
        <v>547</v>
      </c>
      <c r="H171" s="47" t="s">
        <v>140</v>
      </c>
      <c r="I171" s="47" t="s">
        <v>138</v>
      </c>
      <c r="J171" s="92">
        <v>97.07</v>
      </c>
      <c r="K171" s="35">
        <v>2</v>
      </c>
      <c r="L171" s="24">
        <f t="shared" si="4"/>
        <v>0</v>
      </c>
      <c r="M171" s="25" t="str">
        <f t="shared" si="5"/>
        <v>OK</v>
      </c>
      <c r="N171" s="74"/>
      <c r="O171" s="74"/>
      <c r="P171" s="74"/>
      <c r="Q171" s="74">
        <v>2</v>
      </c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5"/>
      <c r="AI171" s="75"/>
      <c r="AJ171" s="75"/>
      <c r="AK171" s="75"/>
    </row>
    <row r="172" spans="1:37" ht="39.950000000000003" customHeight="1" x14ac:dyDescent="0.25">
      <c r="A172" s="129"/>
      <c r="B172" s="121"/>
      <c r="C172" s="47">
        <v>169</v>
      </c>
      <c r="D172" s="48" t="s">
        <v>318</v>
      </c>
      <c r="E172" s="47" t="s">
        <v>137</v>
      </c>
      <c r="F172" s="47" t="s">
        <v>457</v>
      </c>
      <c r="G172" s="49" t="s">
        <v>548</v>
      </c>
      <c r="H172" s="47" t="s">
        <v>25</v>
      </c>
      <c r="I172" s="50" t="s">
        <v>27</v>
      </c>
      <c r="J172" s="92">
        <v>0.3</v>
      </c>
      <c r="K172" s="35">
        <v>5000</v>
      </c>
      <c r="L172" s="24">
        <f t="shared" si="4"/>
        <v>5000</v>
      </c>
      <c r="M172" s="25" t="str">
        <f t="shared" si="5"/>
        <v>OK</v>
      </c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4"/>
      <c r="AH172" s="75"/>
      <c r="AI172" s="75"/>
      <c r="AJ172" s="75"/>
      <c r="AK172" s="75"/>
    </row>
    <row r="173" spans="1:37" ht="39.950000000000003" customHeight="1" x14ac:dyDescent="0.25">
      <c r="A173" s="129"/>
      <c r="B173" s="121"/>
      <c r="C173" s="47">
        <v>170</v>
      </c>
      <c r="D173" s="48" t="s">
        <v>381</v>
      </c>
      <c r="E173" s="47" t="s">
        <v>305</v>
      </c>
      <c r="F173" s="47" t="s">
        <v>549</v>
      </c>
      <c r="G173" s="49" t="s">
        <v>550</v>
      </c>
      <c r="H173" s="47" t="s">
        <v>25</v>
      </c>
      <c r="I173" s="50" t="s">
        <v>61</v>
      </c>
      <c r="J173" s="88">
        <v>8.39</v>
      </c>
      <c r="K173" s="35"/>
      <c r="L173" s="24">
        <f t="shared" si="4"/>
        <v>0</v>
      </c>
      <c r="M173" s="25" t="str">
        <f t="shared" si="5"/>
        <v>OK</v>
      </c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5"/>
      <c r="AI173" s="75"/>
      <c r="AJ173" s="75"/>
      <c r="AK173" s="75"/>
    </row>
    <row r="174" spans="1:37" ht="39.950000000000003" customHeight="1" x14ac:dyDescent="0.25">
      <c r="A174" s="129"/>
      <c r="B174" s="121"/>
      <c r="C174" s="47">
        <v>171</v>
      </c>
      <c r="D174" s="48" t="s">
        <v>318</v>
      </c>
      <c r="E174" s="47" t="s">
        <v>194</v>
      </c>
      <c r="F174" s="47" t="s">
        <v>416</v>
      </c>
      <c r="G174" s="49" t="s">
        <v>195</v>
      </c>
      <c r="H174" s="47" t="s">
        <v>25</v>
      </c>
      <c r="I174" s="50" t="s">
        <v>27</v>
      </c>
      <c r="J174" s="88">
        <v>6.88</v>
      </c>
      <c r="K174" s="35"/>
      <c r="L174" s="24">
        <f t="shared" si="4"/>
        <v>0</v>
      </c>
      <c r="M174" s="25" t="str">
        <f t="shared" si="5"/>
        <v>OK</v>
      </c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74"/>
      <c r="AH174" s="75"/>
      <c r="AI174" s="75"/>
      <c r="AJ174" s="75"/>
      <c r="AK174" s="75"/>
    </row>
    <row r="175" spans="1:37" ht="39.950000000000003" customHeight="1" x14ac:dyDescent="0.25">
      <c r="A175" s="129"/>
      <c r="B175" s="121"/>
      <c r="C175" s="47">
        <v>172</v>
      </c>
      <c r="D175" s="48" t="s">
        <v>318</v>
      </c>
      <c r="E175" s="47" t="s">
        <v>192</v>
      </c>
      <c r="F175" s="47" t="s">
        <v>416</v>
      </c>
      <c r="G175" s="49" t="s">
        <v>193</v>
      </c>
      <c r="H175" s="47" t="s">
        <v>25</v>
      </c>
      <c r="I175" s="50" t="s">
        <v>27</v>
      </c>
      <c r="J175" s="92">
        <v>22.9</v>
      </c>
      <c r="K175" s="35"/>
      <c r="L175" s="24">
        <f t="shared" si="4"/>
        <v>0</v>
      </c>
      <c r="M175" s="25" t="str">
        <f t="shared" si="5"/>
        <v>OK</v>
      </c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5"/>
      <c r="AI175" s="75"/>
      <c r="AJ175" s="75"/>
      <c r="AK175" s="75"/>
    </row>
    <row r="176" spans="1:37" ht="39.950000000000003" customHeight="1" x14ac:dyDescent="0.25">
      <c r="A176" s="129"/>
      <c r="B176" s="121"/>
      <c r="C176" s="47">
        <v>173</v>
      </c>
      <c r="D176" s="48" t="s">
        <v>317</v>
      </c>
      <c r="E176" s="47" t="s">
        <v>269</v>
      </c>
      <c r="F176" s="47" t="s">
        <v>445</v>
      </c>
      <c r="G176" s="49" t="s">
        <v>399</v>
      </c>
      <c r="H176" s="47" t="s">
        <v>25</v>
      </c>
      <c r="I176" s="50" t="s">
        <v>27</v>
      </c>
      <c r="J176" s="92">
        <v>2.06</v>
      </c>
      <c r="K176" s="35">
        <v>25</v>
      </c>
      <c r="L176" s="24">
        <f t="shared" si="4"/>
        <v>25</v>
      </c>
      <c r="M176" s="25" t="str">
        <f t="shared" si="5"/>
        <v>OK</v>
      </c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  <c r="AG176" s="74"/>
      <c r="AH176" s="75"/>
      <c r="AI176" s="75"/>
      <c r="AJ176" s="75"/>
      <c r="AK176" s="75"/>
    </row>
    <row r="177" spans="1:37" ht="39.950000000000003" customHeight="1" x14ac:dyDescent="0.25">
      <c r="A177" s="129"/>
      <c r="B177" s="121"/>
      <c r="C177" s="47">
        <v>174</v>
      </c>
      <c r="D177" s="48" t="s">
        <v>318</v>
      </c>
      <c r="E177" s="85" t="s">
        <v>270</v>
      </c>
      <c r="F177" s="85" t="s">
        <v>412</v>
      </c>
      <c r="G177" s="49" t="s">
        <v>271</v>
      </c>
      <c r="H177" s="47" t="s">
        <v>25</v>
      </c>
      <c r="I177" s="50" t="s">
        <v>27</v>
      </c>
      <c r="J177" s="88">
        <v>5.9</v>
      </c>
      <c r="K177" s="35">
        <v>25</v>
      </c>
      <c r="L177" s="24">
        <f t="shared" si="4"/>
        <v>25</v>
      </c>
      <c r="M177" s="25" t="str">
        <f t="shared" si="5"/>
        <v>OK</v>
      </c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5"/>
      <c r="AI177" s="75"/>
      <c r="AJ177" s="75"/>
      <c r="AK177" s="75"/>
    </row>
    <row r="178" spans="1:37" ht="39.950000000000003" customHeight="1" x14ac:dyDescent="0.25">
      <c r="A178" s="129"/>
      <c r="B178" s="121"/>
      <c r="C178" s="47">
        <v>175</v>
      </c>
      <c r="D178" s="48" t="s">
        <v>318</v>
      </c>
      <c r="E178" s="85" t="s">
        <v>264</v>
      </c>
      <c r="F178" s="85" t="s">
        <v>414</v>
      </c>
      <c r="G178" s="49" t="s">
        <v>265</v>
      </c>
      <c r="H178" s="47" t="s">
        <v>32</v>
      </c>
      <c r="I178" s="47" t="s">
        <v>27</v>
      </c>
      <c r="J178" s="88">
        <v>3.99</v>
      </c>
      <c r="K178" s="35"/>
      <c r="L178" s="24">
        <f t="shared" si="4"/>
        <v>0</v>
      </c>
      <c r="M178" s="25" t="str">
        <f t="shared" si="5"/>
        <v>OK</v>
      </c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  <c r="AC178" s="74"/>
      <c r="AD178" s="74"/>
      <c r="AE178" s="74"/>
      <c r="AF178" s="74"/>
      <c r="AG178" s="74"/>
      <c r="AH178" s="75"/>
      <c r="AI178" s="75"/>
      <c r="AJ178" s="75"/>
      <c r="AK178" s="75"/>
    </row>
    <row r="179" spans="1:37" ht="39.950000000000003" customHeight="1" x14ac:dyDescent="0.25">
      <c r="A179" s="129"/>
      <c r="B179" s="121"/>
      <c r="C179" s="47">
        <v>176</v>
      </c>
      <c r="D179" s="48" t="s">
        <v>380</v>
      </c>
      <c r="E179" s="85" t="s">
        <v>279</v>
      </c>
      <c r="F179" s="85" t="s">
        <v>478</v>
      </c>
      <c r="G179" s="49" t="s">
        <v>400</v>
      </c>
      <c r="H179" s="47" t="s">
        <v>25</v>
      </c>
      <c r="I179" s="50" t="s">
        <v>280</v>
      </c>
      <c r="J179" s="88">
        <v>0.68</v>
      </c>
      <c r="K179" s="35">
        <v>20</v>
      </c>
      <c r="L179" s="24">
        <f t="shared" si="4"/>
        <v>10</v>
      </c>
      <c r="M179" s="25" t="str">
        <f t="shared" si="5"/>
        <v>OK</v>
      </c>
      <c r="N179" s="74"/>
      <c r="O179" s="74"/>
      <c r="P179" s="74"/>
      <c r="Q179" s="74"/>
      <c r="R179" s="74"/>
      <c r="S179" s="74"/>
      <c r="T179" s="74"/>
      <c r="U179" s="74">
        <v>10</v>
      </c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5"/>
      <c r="AI179" s="75"/>
      <c r="AJ179" s="75"/>
      <c r="AK179" s="75"/>
    </row>
    <row r="180" spans="1:37" ht="39.950000000000003" customHeight="1" x14ac:dyDescent="0.25">
      <c r="A180" s="129"/>
      <c r="B180" s="121"/>
      <c r="C180" s="47">
        <v>177</v>
      </c>
      <c r="D180" s="48" t="s">
        <v>380</v>
      </c>
      <c r="E180" s="85" t="s">
        <v>281</v>
      </c>
      <c r="F180" s="85" t="s">
        <v>478</v>
      </c>
      <c r="G180" s="49" t="s">
        <v>401</v>
      </c>
      <c r="H180" s="47" t="s">
        <v>25</v>
      </c>
      <c r="I180" s="50" t="s">
        <v>280</v>
      </c>
      <c r="J180" s="88">
        <v>0.68</v>
      </c>
      <c r="K180" s="40">
        <v>20</v>
      </c>
      <c r="L180" s="24">
        <f t="shared" si="4"/>
        <v>10</v>
      </c>
      <c r="M180" s="25" t="str">
        <f t="shared" si="5"/>
        <v>OK</v>
      </c>
      <c r="N180" s="74"/>
      <c r="O180" s="74"/>
      <c r="P180" s="74"/>
      <c r="Q180" s="74"/>
      <c r="R180" s="74"/>
      <c r="S180" s="74"/>
      <c r="T180" s="74"/>
      <c r="U180" s="74">
        <v>10</v>
      </c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  <c r="AH180" s="75"/>
      <c r="AI180" s="75"/>
      <c r="AJ180" s="75"/>
      <c r="AK180" s="75"/>
    </row>
    <row r="181" spans="1:37" ht="39.950000000000003" customHeight="1" x14ac:dyDescent="0.25">
      <c r="A181" s="129"/>
      <c r="B181" s="121"/>
      <c r="C181" s="47">
        <v>178</v>
      </c>
      <c r="D181" s="48" t="s">
        <v>380</v>
      </c>
      <c r="E181" s="85" t="s">
        <v>282</v>
      </c>
      <c r="F181" s="85" t="s">
        <v>478</v>
      </c>
      <c r="G181" s="49" t="s">
        <v>402</v>
      </c>
      <c r="H181" s="47" t="s">
        <v>25</v>
      </c>
      <c r="I181" s="50" t="s">
        <v>280</v>
      </c>
      <c r="J181" s="88">
        <v>0.68</v>
      </c>
      <c r="K181" s="40">
        <v>20</v>
      </c>
      <c r="L181" s="24">
        <f t="shared" si="4"/>
        <v>10</v>
      </c>
      <c r="M181" s="25" t="str">
        <f t="shared" si="5"/>
        <v>OK</v>
      </c>
      <c r="N181" s="74"/>
      <c r="O181" s="74"/>
      <c r="P181" s="74"/>
      <c r="Q181" s="74"/>
      <c r="R181" s="74"/>
      <c r="S181" s="74"/>
      <c r="T181" s="74"/>
      <c r="U181" s="74">
        <v>10</v>
      </c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5"/>
      <c r="AI181" s="75"/>
      <c r="AJ181" s="75"/>
      <c r="AK181" s="75"/>
    </row>
    <row r="182" spans="1:37" ht="39.950000000000003" customHeight="1" x14ac:dyDescent="0.25">
      <c r="A182" s="129"/>
      <c r="B182" s="121"/>
      <c r="C182" s="47">
        <v>179</v>
      </c>
      <c r="D182" s="48" t="s">
        <v>380</v>
      </c>
      <c r="E182" s="85" t="s">
        <v>283</v>
      </c>
      <c r="F182" s="85" t="s">
        <v>478</v>
      </c>
      <c r="G182" s="49" t="s">
        <v>403</v>
      </c>
      <c r="H182" s="47" t="s">
        <v>25</v>
      </c>
      <c r="I182" s="50" t="s">
        <v>280</v>
      </c>
      <c r="J182" s="88">
        <v>0.68</v>
      </c>
      <c r="K182" s="35">
        <v>20</v>
      </c>
      <c r="L182" s="24">
        <f t="shared" si="4"/>
        <v>10</v>
      </c>
      <c r="M182" s="25" t="str">
        <f t="shared" si="5"/>
        <v>OK</v>
      </c>
      <c r="N182" s="74"/>
      <c r="O182" s="74"/>
      <c r="P182" s="74"/>
      <c r="Q182" s="74"/>
      <c r="R182" s="74"/>
      <c r="S182" s="74"/>
      <c r="T182" s="74"/>
      <c r="U182" s="74">
        <v>10</v>
      </c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5"/>
      <c r="AI182" s="75"/>
      <c r="AJ182" s="75"/>
      <c r="AK182" s="75"/>
    </row>
    <row r="183" spans="1:37" ht="39.950000000000003" customHeight="1" x14ac:dyDescent="0.25">
      <c r="A183" s="129"/>
      <c r="B183" s="121"/>
      <c r="C183" s="47">
        <v>180</v>
      </c>
      <c r="D183" s="48" t="s">
        <v>380</v>
      </c>
      <c r="E183" s="47" t="s">
        <v>284</v>
      </c>
      <c r="F183" s="47" t="s">
        <v>478</v>
      </c>
      <c r="G183" s="49" t="s">
        <v>404</v>
      </c>
      <c r="H183" s="47" t="s">
        <v>25</v>
      </c>
      <c r="I183" s="50" t="s">
        <v>280</v>
      </c>
      <c r="J183" s="88">
        <v>0.68</v>
      </c>
      <c r="K183" s="35">
        <v>20</v>
      </c>
      <c r="L183" s="24">
        <f t="shared" si="4"/>
        <v>10</v>
      </c>
      <c r="M183" s="25" t="str">
        <f t="shared" si="5"/>
        <v>OK</v>
      </c>
      <c r="N183" s="74"/>
      <c r="O183" s="74"/>
      <c r="P183" s="74"/>
      <c r="Q183" s="74"/>
      <c r="R183" s="74"/>
      <c r="S183" s="74"/>
      <c r="T183" s="74"/>
      <c r="U183" s="74">
        <v>10</v>
      </c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5"/>
      <c r="AI183" s="75"/>
      <c r="AJ183" s="75"/>
      <c r="AK183" s="75"/>
    </row>
    <row r="184" spans="1:37" ht="39.950000000000003" customHeight="1" x14ac:dyDescent="0.25">
      <c r="A184" s="129"/>
      <c r="B184" s="121"/>
      <c r="C184" s="47">
        <v>181</v>
      </c>
      <c r="D184" s="48" t="s">
        <v>380</v>
      </c>
      <c r="E184" s="47" t="s">
        <v>285</v>
      </c>
      <c r="F184" s="47" t="s">
        <v>478</v>
      </c>
      <c r="G184" s="49" t="s">
        <v>405</v>
      </c>
      <c r="H184" s="47" t="s">
        <v>25</v>
      </c>
      <c r="I184" s="50" t="s">
        <v>280</v>
      </c>
      <c r="J184" s="88">
        <v>0.68</v>
      </c>
      <c r="K184" s="35">
        <v>20</v>
      </c>
      <c r="L184" s="24">
        <f t="shared" si="4"/>
        <v>10</v>
      </c>
      <c r="M184" s="25" t="str">
        <f t="shared" si="5"/>
        <v>OK</v>
      </c>
      <c r="N184" s="74"/>
      <c r="O184" s="74"/>
      <c r="P184" s="74"/>
      <c r="Q184" s="74"/>
      <c r="R184" s="74"/>
      <c r="S184" s="74"/>
      <c r="T184" s="74"/>
      <c r="U184" s="74">
        <v>10</v>
      </c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4"/>
      <c r="AG184" s="74"/>
      <c r="AH184" s="75"/>
      <c r="AI184" s="75"/>
      <c r="AJ184" s="75"/>
      <c r="AK184" s="75"/>
    </row>
    <row r="185" spans="1:37" ht="39.950000000000003" customHeight="1" x14ac:dyDescent="0.25">
      <c r="A185" s="129"/>
      <c r="B185" s="121"/>
      <c r="C185" s="47">
        <v>182</v>
      </c>
      <c r="D185" s="48" t="s">
        <v>318</v>
      </c>
      <c r="E185" s="61" t="s">
        <v>260</v>
      </c>
      <c r="F185" s="61" t="s">
        <v>551</v>
      </c>
      <c r="G185" s="49" t="s">
        <v>261</v>
      </c>
      <c r="H185" s="47" t="s">
        <v>32</v>
      </c>
      <c r="I185" s="50" t="s">
        <v>27</v>
      </c>
      <c r="J185" s="88">
        <v>2.13</v>
      </c>
      <c r="K185" s="35">
        <v>8</v>
      </c>
      <c r="L185" s="24">
        <f t="shared" si="4"/>
        <v>8</v>
      </c>
      <c r="M185" s="25" t="str">
        <f t="shared" si="5"/>
        <v>OK</v>
      </c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5"/>
      <c r="AI185" s="75"/>
      <c r="AJ185" s="75"/>
      <c r="AK185" s="75"/>
    </row>
    <row r="186" spans="1:37" ht="39.950000000000003" customHeight="1" x14ac:dyDescent="0.25">
      <c r="A186" s="129"/>
      <c r="B186" s="121"/>
      <c r="C186" s="47">
        <v>183</v>
      </c>
      <c r="D186" s="48" t="s">
        <v>318</v>
      </c>
      <c r="E186" s="61" t="s">
        <v>262</v>
      </c>
      <c r="F186" s="61" t="s">
        <v>551</v>
      </c>
      <c r="G186" s="49" t="s">
        <v>263</v>
      </c>
      <c r="H186" s="47" t="s">
        <v>32</v>
      </c>
      <c r="I186" s="50" t="s">
        <v>27</v>
      </c>
      <c r="J186" s="88">
        <v>2.13</v>
      </c>
      <c r="K186" s="35">
        <v>5</v>
      </c>
      <c r="L186" s="24">
        <f t="shared" si="4"/>
        <v>5</v>
      </c>
      <c r="M186" s="25" t="str">
        <f t="shared" si="5"/>
        <v>OK</v>
      </c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5"/>
      <c r="AI186" s="75"/>
      <c r="AJ186" s="75"/>
      <c r="AK186" s="75"/>
    </row>
    <row r="187" spans="1:37" ht="39.950000000000003" customHeight="1" x14ac:dyDescent="0.25">
      <c r="A187" s="129"/>
      <c r="B187" s="121"/>
      <c r="C187" s="47">
        <v>184</v>
      </c>
      <c r="D187" s="48" t="s">
        <v>380</v>
      </c>
      <c r="E187" s="47" t="s">
        <v>288</v>
      </c>
      <c r="F187" s="47" t="s">
        <v>445</v>
      </c>
      <c r="G187" s="49" t="s">
        <v>289</v>
      </c>
      <c r="H187" s="47" t="s">
        <v>25</v>
      </c>
      <c r="I187" s="50" t="s">
        <v>280</v>
      </c>
      <c r="J187" s="88">
        <v>3.18</v>
      </c>
      <c r="K187" s="35">
        <v>10</v>
      </c>
      <c r="L187" s="24">
        <f t="shared" si="4"/>
        <v>10</v>
      </c>
      <c r="M187" s="25" t="str">
        <f t="shared" si="5"/>
        <v>OK</v>
      </c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5"/>
      <c r="AI187" s="75"/>
      <c r="AJ187" s="75"/>
      <c r="AK187" s="75"/>
    </row>
    <row r="188" spans="1:37" ht="39.950000000000003" customHeight="1" x14ac:dyDescent="0.25">
      <c r="A188" s="129"/>
      <c r="B188" s="121"/>
      <c r="C188" s="47">
        <v>185</v>
      </c>
      <c r="D188" s="48" t="s">
        <v>380</v>
      </c>
      <c r="E188" s="47" t="s">
        <v>286</v>
      </c>
      <c r="F188" s="47" t="s">
        <v>552</v>
      </c>
      <c r="G188" s="49" t="s">
        <v>287</v>
      </c>
      <c r="H188" s="47" t="s">
        <v>25</v>
      </c>
      <c r="I188" s="50" t="s">
        <v>280</v>
      </c>
      <c r="J188" s="88">
        <v>7.29</v>
      </c>
      <c r="K188" s="35">
        <v>10</v>
      </c>
      <c r="L188" s="24">
        <f t="shared" si="4"/>
        <v>10</v>
      </c>
      <c r="M188" s="25" t="str">
        <f t="shared" si="5"/>
        <v>OK</v>
      </c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  <c r="AG188" s="74"/>
      <c r="AH188" s="75"/>
      <c r="AI188" s="75"/>
      <c r="AJ188" s="75"/>
      <c r="AK188" s="75"/>
    </row>
    <row r="189" spans="1:37" ht="39.950000000000003" customHeight="1" x14ac:dyDescent="0.25">
      <c r="A189" s="129"/>
      <c r="B189" s="121"/>
      <c r="C189" s="47">
        <v>186</v>
      </c>
      <c r="D189" s="48" t="s">
        <v>380</v>
      </c>
      <c r="E189" s="47" t="s">
        <v>290</v>
      </c>
      <c r="F189" s="47" t="s">
        <v>445</v>
      </c>
      <c r="G189" s="49" t="s">
        <v>291</v>
      </c>
      <c r="H189" s="47" t="s">
        <v>25</v>
      </c>
      <c r="I189" s="50" t="s">
        <v>280</v>
      </c>
      <c r="J189" s="88">
        <v>1.54</v>
      </c>
      <c r="K189" s="35">
        <v>10</v>
      </c>
      <c r="L189" s="24">
        <f t="shared" si="4"/>
        <v>10</v>
      </c>
      <c r="M189" s="25" t="str">
        <f t="shared" si="5"/>
        <v>OK</v>
      </c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5"/>
      <c r="AI189" s="75"/>
      <c r="AJ189" s="75"/>
      <c r="AK189" s="75"/>
    </row>
    <row r="190" spans="1:37" ht="39.950000000000003" customHeight="1" x14ac:dyDescent="0.25">
      <c r="A190" s="129"/>
      <c r="B190" s="121"/>
      <c r="C190" s="47">
        <v>187</v>
      </c>
      <c r="D190" s="48" t="s">
        <v>318</v>
      </c>
      <c r="E190" s="47" t="s">
        <v>272</v>
      </c>
      <c r="F190" s="47" t="s">
        <v>414</v>
      </c>
      <c r="G190" s="49" t="s">
        <v>273</v>
      </c>
      <c r="H190" s="47" t="s">
        <v>25</v>
      </c>
      <c r="I190" s="65" t="s">
        <v>27</v>
      </c>
      <c r="J190" s="88">
        <v>1.44</v>
      </c>
      <c r="K190" s="35">
        <v>30</v>
      </c>
      <c r="L190" s="24">
        <f t="shared" si="4"/>
        <v>30</v>
      </c>
      <c r="M190" s="25" t="str">
        <f t="shared" si="5"/>
        <v>OK</v>
      </c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  <c r="AF190" s="74"/>
      <c r="AG190" s="74"/>
      <c r="AH190" s="75"/>
      <c r="AI190" s="75"/>
      <c r="AJ190" s="75"/>
      <c r="AK190" s="75"/>
    </row>
    <row r="191" spans="1:37" ht="39.950000000000003" customHeight="1" x14ac:dyDescent="0.25">
      <c r="A191" s="129"/>
      <c r="B191" s="121"/>
      <c r="C191" s="47">
        <v>188</v>
      </c>
      <c r="D191" s="48" t="s">
        <v>318</v>
      </c>
      <c r="E191" s="47" t="s">
        <v>379</v>
      </c>
      <c r="F191" s="47" t="s">
        <v>545</v>
      </c>
      <c r="G191" s="67" t="s">
        <v>276</v>
      </c>
      <c r="H191" s="66" t="s">
        <v>25</v>
      </c>
      <c r="I191" s="86" t="s">
        <v>27</v>
      </c>
      <c r="J191" s="88">
        <v>0.62</v>
      </c>
      <c r="K191" s="35">
        <v>100</v>
      </c>
      <c r="L191" s="24">
        <f t="shared" si="4"/>
        <v>100</v>
      </c>
      <c r="M191" s="25" t="str">
        <f t="shared" si="5"/>
        <v>OK</v>
      </c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5"/>
      <c r="AI191" s="75"/>
      <c r="AJ191" s="75"/>
      <c r="AK191" s="75"/>
    </row>
    <row r="192" spans="1:37" ht="39.950000000000003" customHeight="1" x14ac:dyDescent="0.25">
      <c r="A192" s="129"/>
      <c r="B192" s="122"/>
      <c r="C192" s="47">
        <v>189</v>
      </c>
      <c r="D192" s="48" t="s">
        <v>318</v>
      </c>
      <c r="E192" s="47" t="s">
        <v>274</v>
      </c>
      <c r="F192" s="47" t="s">
        <v>510</v>
      </c>
      <c r="G192" s="49" t="s">
        <v>275</v>
      </c>
      <c r="H192" s="47" t="s">
        <v>28</v>
      </c>
      <c r="I192" s="65" t="s">
        <v>27</v>
      </c>
      <c r="J192" s="88">
        <v>4.8</v>
      </c>
      <c r="K192" s="35">
        <v>20</v>
      </c>
      <c r="L192" s="24">
        <f t="shared" si="4"/>
        <v>0</v>
      </c>
      <c r="M192" s="25" t="str">
        <f t="shared" si="5"/>
        <v>OK</v>
      </c>
      <c r="N192" s="74"/>
      <c r="O192" s="74"/>
      <c r="P192" s="74"/>
      <c r="Q192" s="74">
        <v>20</v>
      </c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5"/>
      <c r="AI192" s="75"/>
      <c r="AJ192" s="75"/>
      <c r="AK192" s="75"/>
    </row>
    <row r="193" spans="1:37" ht="39.950000000000003" customHeight="1" x14ac:dyDescent="0.25">
      <c r="A193" s="109">
        <v>20</v>
      </c>
      <c r="B193" s="112" t="s">
        <v>410</v>
      </c>
      <c r="C193" s="51">
        <v>190</v>
      </c>
      <c r="D193" s="52" t="s">
        <v>317</v>
      </c>
      <c r="E193" s="87" t="s">
        <v>553</v>
      </c>
      <c r="F193" s="51" t="s">
        <v>554</v>
      </c>
      <c r="G193" s="53" t="s">
        <v>555</v>
      </c>
      <c r="H193" s="51" t="s">
        <v>25</v>
      </c>
      <c r="I193" s="80" t="s">
        <v>27</v>
      </c>
      <c r="J193" s="89">
        <v>218.59</v>
      </c>
      <c r="K193" s="35"/>
      <c r="L193" s="24">
        <f t="shared" si="4"/>
        <v>0</v>
      </c>
      <c r="M193" s="25" t="str">
        <f t="shared" si="5"/>
        <v>OK</v>
      </c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5"/>
      <c r="AI193" s="75"/>
      <c r="AJ193" s="75"/>
      <c r="AK193" s="75"/>
    </row>
    <row r="194" spans="1:37" ht="39.950000000000003" customHeight="1" x14ac:dyDescent="0.25">
      <c r="A194" s="110"/>
      <c r="B194" s="113"/>
      <c r="C194" s="51">
        <v>191</v>
      </c>
      <c r="D194" s="52" t="s">
        <v>317</v>
      </c>
      <c r="E194" s="87" t="s">
        <v>294</v>
      </c>
      <c r="F194" s="51" t="s">
        <v>554</v>
      </c>
      <c r="G194" s="53" t="s">
        <v>556</v>
      </c>
      <c r="H194" s="51" t="s">
        <v>25</v>
      </c>
      <c r="I194" s="80" t="s">
        <v>27</v>
      </c>
      <c r="J194" s="89">
        <v>113.42</v>
      </c>
      <c r="K194" s="35"/>
      <c r="L194" s="24">
        <f t="shared" si="4"/>
        <v>0</v>
      </c>
      <c r="M194" s="25" t="str">
        <f t="shared" si="5"/>
        <v>OK</v>
      </c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  <c r="AC194" s="74"/>
      <c r="AD194" s="74"/>
      <c r="AE194" s="74"/>
      <c r="AF194" s="74"/>
      <c r="AG194" s="74"/>
      <c r="AH194" s="75"/>
      <c r="AI194" s="75"/>
      <c r="AJ194" s="75"/>
      <c r="AK194" s="75"/>
    </row>
    <row r="195" spans="1:37" ht="39.950000000000003" customHeight="1" x14ac:dyDescent="0.25">
      <c r="A195" s="110"/>
      <c r="B195" s="113"/>
      <c r="C195" s="51">
        <v>192</v>
      </c>
      <c r="D195" s="52" t="s">
        <v>317</v>
      </c>
      <c r="E195" s="51" t="s">
        <v>296</v>
      </c>
      <c r="F195" s="51" t="s">
        <v>557</v>
      </c>
      <c r="G195" s="53" t="s">
        <v>297</v>
      </c>
      <c r="H195" s="51" t="s">
        <v>25</v>
      </c>
      <c r="I195" s="80" t="s">
        <v>27</v>
      </c>
      <c r="J195" s="89">
        <v>37.700000000000003</v>
      </c>
      <c r="K195" s="35">
        <v>10</v>
      </c>
      <c r="L195" s="24">
        <f t="shared" si="4"/>
        <v>10</v>
      </c>
      <c r="M195" s="25" t="str">
        <f t="shared" si="5"/>
        <v>OK</v>
      </c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5"/>
      <c r="AI195" s="75"/>
      <c r="AJ195" s="75"/>
      <c r="AK195" s="75"/>
    </row>
    <row r="196" spans="1:37" ht="39.950000000000003" customHeight="1" x14ac:dyDescent="0.25">
      <c r="A196" s="110"/>
      <c r="B196" s="113"/>
      <c r="C196" s="51">
        <v>193</v>
      </c>
      <c r="D196" s="52" t="s">
        <v>317</v>
      </c>
      <c r="E196" s="51" t="s">
        <v>294</v>
      </c>
      <c r="F196" s="51" t="s">
        <v>557</v>
      </c>
      <c r="G196" s="53" t="s">
        <v>295</v>
      </c>
      <c r="H196" s="51" t="s">
        <v>25</v>
      </c>
      <c r="I196" s="80" t="s">
        <v>27</v>
      </c>
      <c r="J196" s="89">
        <v>51.03</v>
      </c>
      <c r="K196" s="35">
        <v>10</v>
      </c>
      <c r="L196" s="24">
        <f t="shared" si="4"/>
        <v>10</v>
      </c>
      <c r="M196" s="25" t="str">
        <f t="shared" si="5"/>
        <v>OK</v>
      </c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74"/>
      <c r="AG196" s="74"/>
      <c r="AH196" s="75"/>
      <c r="AI196" s="75"/>
      <c r="AJ196" s="75"/>
      <c r="AK196" s="75"/>
    </row>
    <row r="197" spans="1:37" ht="39.950000000000003" customHeight="1" x14ac:dyDescent="0.25">
      <c r="A197" s="111"/>
      <c r="B197" s="114"/>
      <c r="C197" s="51">
        <v>194</v>
      </c>
      <c r="D197" s="52" t="s">
        <v>317</v>
      </c>
      <c r="E197" s="51" t="s">
        <v>298</v>
      </c>
      <c r="F197" s="51" t="s">
        <v>554</v>
      </c>
      <c r="G197" s="53" t="s">
        <v>558</v>
      </c>
      <c r="H197" s="51" t="s">
        <v>25</v>
      </c>
      <c r="I197" s="54" t="s">
        <v>27</v>
      </c>
      <c r="J197" s="89">
        <v>40.98</v>
      </c>
      <c r="K197" s="35">
        <v>10</v>
      </c>
      <c r="L197" s="24">
        <f t="shared" ref="L197:L210" si="6">K197-(SUM(N197:AG197))</f>
        <v>10</v>
      </c>
      <c r="M197" s="25" t="str">
        <f t="shared" ref="M197:M210" si="7">IF(L197&lt;0,"ATENÇÃO","OK")</f>
        <v>OK</v>
      </c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5"/>
      <c r="AI197" s="75"/>
      <c r="AJ197" s="75"/>
      <c r="AK197" s="75"/>
    </row>
    <row r="198" spans="1:37" ht="39.950000000000003" customHeight="1" x14ac:dyDescent="0.25">
      <c r="A198" s="117">
        <v>21</v>
      </c>
      <c r="B198" s="120" t="s">
        <v>559</v>
      </c>
      <c r="C198" s="47">
        <v>195</v>
      </c>
      <c r="D198" s="48" t="s">
        <v>316</v>
      </c>
      <c r="E198" s="47" t="s">
        <v>164</v>
      </c>
      <c r="F198" s="47" t="s">
        <v>560</v>
      </c>
      <c r="G198" s="49" t="s">
        <v>165</v>
      </c>
      <c r="H198" s="47" t="s">
        <v>28</v>
      </c>
      <c r="I198" s="65" t="s">
        <v>27</v>
      </c>
      <c r="J198" s="88">
        <v>48.5</v>
      </c>
      <c r="K198" s="35"/>
      <c r="L198" s="24">
        <f t="shared" si="6"/>
        <v>0</v>
      </c>
      <c r="M198" s="25" t="str">
        <f t="shared" si="7"/>
        <v>OK</v>
      </c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74"/>
      <c r="AH198" s="75"/>
      <c r="AI198" s="75"/>
      <c r="AJ198" s="75"/>
      <c r="AK198" s="75"/>
    </row>
    <row r="199" spans="1:37" ht="39.950000000000003" customHeight="1" x14ac:dyDescent="0.25">
      <c r="A199" s="118"/>
      <c r="B199" s="121"/>
      <c r="C199" s="47">
        <v>196</v>
      </c>
      <c r="D199" s="48" t="s">
        <v>316</v>
      </c>
      <c r="E199" s="47" t="s">
        <v>166</v>
      </c>
      <c r="F199" s="47" t="s">
        <v>560</v>
      </c>
      <c r="G199" s="49" t="s">
        <v>167</v>
      </c>
      <c r="H199" s="47" t="s">
        <v>28</v>
      </c>
      <c r="I199" s="65" t="s">
        <v>27</v>
      </c>
      <c r="J199" s="88">
        <v>42.2</v>
      </c>
      <c r="K199" s="35"/>
      <c r="L199" s="24">
        <f t="shared" si="6"/>
        <v>0</v>
      </c>
      <c r="M199" s="25" t="str">
        <f t="shared" si="7"/>
        <v>OK</v>
      </c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  <c r="AH199" s="75"/>
      <c r="AI199" s="75"/>
      <c r="AJ199" s="75"/>
      <c r="AK199" s="75"/>
    </row>
    <row r="200" spans="1:37" ht="39.950000000000003" customHeight="1" x14ac:dyDescent="0.25">
      <c r="A200" s="118"/>
      <c r="B200" s="121"/>
      <c r="C200" s="47">
        <v>197</v>
      </c>
      <c r="D200" s="48" t="s">
        <v>316</v>
      </c>
      <c r="E200" s="47" t="s">
        <v>168</v>
      </c>
      <c r="F200" s="47" t="s">
        <v>560</v>
      </c>
      <c r="G200" s="49" t="s">
        <v>561</v>
      </c>
      <c r="H200" s="47" t="s">
        <v>28</v>
      </c>
      <c r="I200" s="65" t="s">
        <v>27</v>
      </c>
      <c r="J200" s="88">
        <v>15.4</v>
      </c>
      <c r="K200" s="35"/>
      <c r="L200" s="24">
        <f t="shared" si="6"/>
        <v>0</v>
      </c>
      <c r="M200" s="25" t="str">
        <f t="shared" si="7"/>
        <v>OK</v>
      </c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74"/>
      <c r="AH200" s="75"/>
      <c r="AI200" s="75"/>
      <c r="AJ200" s="75"/>
      <c r="AK200" s="75"/>
    </row>
    <row r="201" spans="1:37" ht="39.950000000000003" customHeight="1" x14ac:dyDescent="0.25">
      <c r="A201" s="118"/>
      <c r="B201" s="121"/>
      <c r="C201" s="47">
        <v>198</v>
      </c>
      <c r="D201" s="48" t="s">
        <v>316</v>
      </c>
      <c r="E201" s="47" t="s">
        <v>169</v>
      </c>
      <c r="F201" s="47" t="s">
        <v>560</v>
      </c>
      <c r="G201" s="49" t="s">
        <v>562</v>
      </c>
      <c r="H201" s="47" t="s">
        <v>28</v>
      </c>
      <c r="I201" s="65" t="s">
        <v>27</v>
      </c>
      <c r="J201" s="88">
        <v>15.2</v>
      </c>
      <c r="K201" s="35"/>
      <c r="L201" s="24">
        <f t="shared" si="6"/>
        <v>0</v>
      </c>
      <c r="M201" s="25" t="str">
        <f t="shared" si="7"/>
        <v>OK</v>
      </c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5"/>
      <c r="AI201" s="75"/>
      <c r="AJ201" s="75"/>
      <c r="AK201" s="75"/>
    </row>
    <row r="202" spans="1:37" ht="39.950000000000003" customHeight="1" x14ac:dyDescent="0.25">
      <c r="A202" s="118"/>
      <c r="B202" s="121"/>
      <c r="C202" s="47">
        <v>199</v>
      </c>
      <c r="D202" s="48" t="s">
        <v>316</v>
      </c>
      <c r="E202" s="47" t="s">
        <v>170</v>
      </c>
      <c r="F202" s="47" t="s">
        <v>560</v>
      </c>
      <c r="G202" s="49" t="s">
        <v>563</v>
      </c>
      <c r="H202" s="47" t="s">
        <v>28</v>
      </c>
      <c r="I202" s="65" t="s">
        <v>27</v>
      </c>
      <c r="J202" s="88">
        <v>14</v>
      </c>
      <c r="K202" s="35"/>
      <c r="L202" s="24">
        <f t="shared" si="6"/>
        <v>0</v>
      </c>
      <c r="M202" s="25" t="str">
        <f t="shared" si="7"/>
        <v>OK</v>
      </c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  <c r="AH202" s="75"/>
      <c r="AI202" s="75"/>
      <c r="AJ202" s="75"/>
      <c r="AK202" s="75"/>
    </row>
    <row r="203" spans="1:37" ht="39.950000000000003" customHeight="1" x14ac:dyDescent="0.25">
      <c r="A203" s="118"/>
      <c r="B203" s="121"/>
      <c r="C203" s="47">
        <v>200</v>
      </c>
      <c r="D203" s="48" t="s">
        <v>316</v>
      </c>
      <c r="E203" s="47" t="s">
        <v>342</v>
      </c>
      <c r="F203" s="47" t="s">
        <v>560</v>
      </c>
      <c r="G203" s="49" t="s">
        <v>343</v>
      </c>
      <c r="H203" s="47" t="s">
        <v>28</v>
      </c>
      <c r="I203" s="65" t="s">
        <v>27</v>
      </c>
      <c r="J203" s="88">
        <v>54.6</v>
      </c>
      <c r="K203" s="35"/>
      <c r="L203" s="24">
        <f t="shared" si="6"/>
        <v>0</v>
      </c>
      <c r="M203" s="25" t="str">
        <f t="shared" si="7"/>
        <v>OK</v>
      </c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5"/>
      <c r="AI203" s="75"/>
      <c r="AJ203" s="75"/>
      <c r="AK203" s="75"/>
    </row>
    <row r="204" spans="1:37" ht="39.950000000000003" customHeight="1" x14ac:dyDescent="0.25">
      <c r="A204" s="118"/>
      <c r="B204" s="121"/>
      <c r="C204" s="47">
        <v>201</v>
      </c>
      <c r="D204" s="48" t="s">
        <v>316</v>
      </c>
      <c r="E204" s="47" t="s">
        <v>344</v>
      </c>
      <c r="F204" s="47" t="s">
        <v>560</v>
      </c>
      <c r="G204" s="49" t="s">
        <v>564</v>
      </c>
      <c r="H204" s="47" t="s">
        <v>28</v>
      </c>
      <c r="I204" s="65" t="s">
        <v>27</v>
      </c>
      <c r="J204" s="88">
        <v>51.8</v>
      </c>
      <c r="K204" s="35"/>
      <c r="L204" s="24">
        <f t="shared" si="6"/>
        <v>0</v>
      </c>
      <c r="M204" s="25" t="str">
        <f t="shared" si="7"/>
        <v>OK</v>
      </c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74"/>
      <c r="AH204" s="75"/>
      <c r="AI204" s="75"/>
      <c r="AJ204" s="75"/>
      <c r="AK204" s="75"/>
    </row>
    <row r="205" spans="1:37" ht="39.950000000000003" customHeight="1" x14ac:dyDescent="0.25">
      <c r="A205" s="118"/>
      <c r="B205" s="121"/>
      <c r="C205" s="47">
        <v>202</v>
      </c>
      <c r="D205" s="48" t="s">
        <v>316</v>
      </c>
      <c r="E205" s="47" t="s">
        <v>345</v>
      </c>
      <c r="F205" s="47" t="s">
        <v>560</v>
      </c>
      <c r="G205" s="49" t="s">
        <v>565</v>
      </c>
      <c r="H205" s="47" t="s">
        <v>28</v>
      </c>
      <c r="I205" s="65" t="s">
        <v>27</v>
      </c>
      <c r="J205" s="88">
        <v>51.8</v>
      </c>
      <c r="K205" s="36"/>
      <c r="L205" s="24">
        <f t="shared" si="6"/>
        <v>0</v>
      </c>
      <c r="M205" s="25" t="str">
        <f t="shared" si="7"/>
        <v>OK</v>
      </c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5"/>
      <c r="AI205" s="75"/>
      <c r="AJ205" s="75"/>
      <c r="AK205" s="75"/>
    </row>
    <row r="206" spans="1:37" ht="39.950000000000003" customHeight="1" x14ac:dyDescent="0.25">
      <c r="A206" s="118"/>
      <c r="B206" s="121"/>
      <c r="C206" s="47">
        <v>203</v>
      </c>
      <c r="D206" s="48" t="s">
        <v>316</v>
      </c>
      <c r="E206" s="47" t="s">
        <v>566</v>
      </c>
      <c r="F206" s="47" t="s">
        <v>560</v>
      </c>
      <c r="G206" s="49" t="s">
        <v>567</v>
      </c>
      <c r="H206" s="47" t="s">
        <v>28</v>
      </c>
      <c r="I206" s="65" t="s">
        <v>27</v>
      </c>
      <c r="J206" s="88">
        <v>9.1999999999999993</v>
      </c>
      <c r="K206" s="35"/>
      <c r="L206" s="24">
        <f t="shared" si="6"/>
        <v>0</v>
      </c>
      <c r="M206" s="25" t="str">
        <f t="shared" si="7"/>
        <v>OK</v>
      </c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  <c r="AG206" s="74"/>
      <c r="AH206" s="75"/>
      <c r="AI206" s="75"/>
      <c r="AJ206" s="75"/>
      <c r="AK206" s="75"/>
    </row>
    <row r="207" spans="1:37" ht="39.950000000000003" customHeight="1" x14ac:dyDescent="0.25">
      <c r="A207" s="118"/>
      <c r="B207" s="121"/>
      <c r="C207" s="47">
        <v>204</v>
      </c>
      <c r="D207" s="48" t="s">
        <v>316</v>
      </c>
      <c r="E207" s="47" t="s">
        <v>171</v>
      </c>
      <c r="F207" s="47" t="s">
        <v>568</v>
      </c>
      <c r="G207" s="49" t="s">
        <v>569</v>
      </c>
      <c r="H207" s="47" t="s">
        <v>28</v>
      </c>
      <c r="I207" s="65" t="s">
        <v>27</v>
      </c>
      <c r="J207" s="88">
        <v>4.4000000000000004</v>
      </c>
      <c r="K207" s="35"/>
      <c r="L207" s="24">
        <f t="shared" si="6"/>
        <v>0</v>
      </c>
      <c r="M207" s="25" t="str">
        <f t="shared" si="7"/>
        <v>OK</v>
      </c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5"/>
      <c r="AI207" s="75"/>
      <c r="AJ207" s="75"/>
      <c r="AK207" s="75"/>
    </row>
    <row r="208" spans="1:37" ht="39.950000000000003" customHeight="1" x14ac:dyDescent="0.25">
      <c r="A208" s="118"/>
      <c r="B208" s="121"/>
      <c r="C208" s="47">
        <v>205</v>
      </c>
      <c r="D208" s="48" t="s">
        <v>316</v>
      </c>
      <c r="E208" s="47" t="s">
        <v>172</v>
      </c>
      <c r="F208" s="47" t="s">
        <v>560</v>
      </c>
      <c r="G208" s="49" t="s">
        <v>570</v>
      </c>
      <c r="H208" s="47" t="s">
        <v>37</v>
      </c>
      <c r="I208" s="65" t="s">
        <v>27</v>
      </c>
      <c r="J208" s="88">
        <v>3.2</v>
      </c>
      <c r="K208" s="35"/>
      <c r="L208" s="24">
        <f t="shared" si="6"/>
        <v>0</v>
      </c>
      <c r="M208" s="25" t="str">
        <f t="shared" si="7"/>
        <v>OK</v>
      </c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  <c r="AG208" s="74"/>
      <c r="AH208" s="75"/>
      <c r="AI208" s="75"/>
      <c r="AJ208" s="75"/>
      <c r="AK208" s="75"/>
    </row>
    <row r="209" spans="1:37" ht="39.950000000000003" customHeight="1" x14ac:dyDescent="0.25">
      <c r="A209" s="118"/>
      <c r="B209" s="121"/>
      <c r="C209" s="47">
        <v>206</v>
      </c>
      <c r="D209" s="48" t="s">
        <v>316</v>
      </c>
      <c r="E209" s="47" t="s">
        <v>571</v>
      </c>
      <c r="F209" s="47" t="s">
        <v>572</v>
      </c>
      <c r="G209" s="49" t="s">
        <v>573</v>
      </c>
      <c r="H209" s="47" t="s">
        <v>574</v>
      </c>
      <c r="I209" s="65" t="s">
        <v>27</v>
      </c>
      <c r="J209" s="88">
        <v>27</v>
      </c>
      <c r="K209" s="35"/>
      <c r="L209" s="24">
        <f t="shared" si="6"/>
        <v>0</v>
      </c>
      <c r="M209" s="25" t="str">
        <f t="shared" si="7"/>
        <v>OK</v>
      </c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5"/>
      <c r="AI209" s="75"/>
      <c r="AJ209" s="75"/>
      <c r="AK209" s="75"/>
    </row>
    <row r="210" spans="1:37" ht="39.950000000000003" customHeight="1" x14ac:dyDescent="0.25">
      <c r="A210" s="119"/>
      <c r="B210" s="122"/>
      <c r="C210" s="47">
        <v>207</v>
      </c>
      <c r="D210" s="48" t="s">
        <v>316</v>
      </c>
      <c r="E210" s="47" t="s">
        <v>575</v>
      </c>
      <c r="F210" s="47" t="s">
        <v>576</v>
      </c>
      <c r="G210" s="49" t="s">
        <v>577</v>
      </c>
      <c r="H210" s="47" t="s">
        <v>574</v>
      </c>
      <c r="I210" s="65" t="s">
        <v>27</v>
      </c>
      <c r="J210" s="92">
        <v>210</v>
      </c>
      <c r="K210" s="35"/>
      <c r="L210" s="24">
        <f t="shared" si="6"/>
        <v>0</v>
      </c>
      <c r="M210" s="25" t="str">
        <f t="shared" si="7"/>
        <v>OK</v>
      </c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74"/>
      <c r="AH210" s="75"/>
      <c r="AI210" s="75"/>
      <c r="AJ210" s="75"/>
      <c r="AK210" s="75"/>
    </row>
  </sheetData>
  <mergeCells count="64">
    <mergeCell ref="A171:A192"/>
    <mergeCell ref="B171:B192"/>
    <mergeCell ref="A51:A55"/>
    <mergeCell ref="B51:B55"/>
    <mergeCell ref="A56:A86"/>
    <mergeCell ref="B56:B86"/>
    <mergeCell ref="A87:A89"/>
    <mergeCell ref="B87:B89"/>
    <mergeCell ref="A24:A30"/>
    <mergeCell ref="B24:B30"/>
    <mergeCell ref="A31:A33"/>
    <mergeCell ref="B31:B33"/>
    <mergeCell ref="A34:A50"/>
    <mergeCell ref="B34:B50"/>
    <mergeCell ref="AG1:AG2"/>
    <mergeCell ref="AH1:AH2"/>
    <mergeCell ref="AI1:AI2"/>
    <mergeCell ref="AJ1:AJ2"/>
    <mergeCell ref="AK1:AK2"/>
    <mergeCell ref="AB1:AB2"/>
    <mergeCell ref="AC1:AC2"/>
    <mergeCell ref="AD1:AD2"/>
    <mergeCell ref="AE1:AE2"/>
    <mergeCell ref="AF1:AF2"/>
    <mergeCell ref="X1:X2"/>
    <mergeCell ref="Y1:Y2"/>
    <mergeCell ref="Z1:Z2"/>
    <mergeCell ref="AA1:AA2"/>
    <mergeCell ref="A193:A197"/>
    <mergeCell ref="B193:B197"/>
    <mergeCell ref="W1:W2"/>
    <mergeCell ref="A2:M2"/>
    <mergeCell ref="A1:F1"/>
    <mergeCell ref="G1:J1"/>
    <mergeCell ref="P1:P2"/>
    <mergeCell ref="N1:N2"/>
    <mergeCell ref="V1:V2"/>
    <mergeCell ref="U1:U2"/>
    <mergeCell ref="S1:S2"/>
    <mergeCell ref="T1:T2"/>
    <mergeCell ref="A198:A210"/>
    <mergeCell ref="B198:B210"/>
    <mergeCell ref="A90:A95"/>
    <mergeCell ref="B90:B95"/>
    <mergeCell ref="A96:A108"/>
    <mergeCell ref="B96:B108"/>
    <mergeCell ref="A109:A111"/>
    <mergeCell ref="B109:B111"/>
    <mergeCell ref="A112:A129"/>
    <mergeCell ref="B112:B129"/>
    <mergeCell ref="A133:A144"/>
    <mergeCell ref="B133:B144"/>
    <mergeCell ref="A145:A158"/>
    <mergeCell ref="B145:B158"/>
    <mergeCell ref="A159:A170"/>
    <mergeCell ref="B159:B170"/>
    <mergeCell ref="A12:A23"/>
    <mergeCell ref="B12:B23"/>
    <mergeCell ref="K1:M1"/>
    <mergeCell ref="Q1:Q2"/>
    <mergeCell ref="R1:R2"/>
    <mergeCell ref="O1:O2"/>
    <mergeCell ref="A4:A11"/>
    <mergeCell ref="B4:B11"/>
  </mergeCells>
  <conditionalFormatting sqref="Y5:AG210">
    <cfRule type="cellIs" dxfId="224" priority="31" stopIfTrue="1" operator="greaterThan">
      <formula>0</formula>
    </cfRule>
    <cfRule type="cellIs" dxfId="223" priority="32" stopIfTrue="1" operator="greaterThan">
      <formula>0</formula>
    </cfRule>
    <cfRule type="cellIs" dxfId="222" priority="33" stopIfTrue="1" operator="greaterThan">
      <formula>0</formula>
    </cfRule>
  </conditionalFormatting>
  <conditionalFormatting sqref="Y4:AG4">
    <cfRule type="cellIs" dxfId="221" priority="28" stopIfTrue="1" operator="greaterThan">
      <formula>0</formula>
    </cfRule>
    <cfRule type="cellIs" dxfId="220" priority="29" stopIfTrue="1" operator="greaterThan">
      <formula>0</formula>
    </cfRule>
    <cfRule type="cellIs" dxfId="219" priority="30" stopIfTrue="1" operator="greaterThan">
      <formula>0</formula>
    </cfRule>
  </conditionalFormatting>
  <conditionalFormatting sqref="Y5:AG210">
    <cfRule type="cellIs" dxfId="218" priority="25" stopIfTrue="1" operator="greaterThan">
      <formula>0</formula>
    </cfRule>
    <cfRule type="cellIs" dxfId="217" priority="26" stopIfTrue="1" operator="greaterThan">
      <formula>0</formula>
    </cfRule>
    <cfRule type="cellIs" dxfId="216" priority="27" stopIfTrue="1" operator="greaterThan">
      <formula>0</formula>
    </cfRule>
  </conditionalFormatting>
  <conditionalFormatting sqref="N5:N210">
    <cfRule type="cellIs" dxfId="215" priority="7" stopIfTrue="1" operator="greaterThan">
      <formula>0</formula>
    </cfRule>
    <cfRule type="cellIs" dxfId="214" priority="8" stopIfTrue="1" operator="greaterThan">
      <formula>0</formula>
    </cfRule>
    <cfRule type="cellIs" dxfId="213" priority="9" stopIfTrue="1" operator="greaterThan">
      <formula>0</formula>
    </cfRule>
  </conditionalFormatting>
  <conditionalFormatting sqref="O4:X4">
    <cfRule type="cellIs" dxfId="212" priority="4" stopIfTrue="1" operator="greaterThan">
      <formula>0</formula>
    </cfRule>
    <cfRule type="cellIs" dxfId="211" priority="5" stopIfTrue="1" operator="greaterThan">
      <formula>0</formula>
    </cfRule>
    <cfRule type="cellIs" dxfId="210" priority="6" stopIfTrue="1" operator="greaterThan">
      <formula>0</formula>
    </cfRule>
  </conditionalFormatting>
  <conditionalFormatting sqref="O5:X210">
    <cfRule type="cellIs" dxfId="209" priority="1" stopIfTrue="1" operator="greaterThan">
      <formula>0</formula>
    </cfRule>
    <cfRule type="cellIs" dxfId="208" priority="2" stopIfTrue="1" operator="greaterThan">
      <formula>0</formula>
    </cfRule>
    <cfRule type="cellIs" dxfId="207" priority="3" stopIfTrue="1" operator="greaterThan">
      <formula>0</formula>
    </cfRule>
  </conditionalFormatting>
  <conditionalFormatting sqref="N4">
    <cfRule type="cellIs" dxfId="206" priority="10" stopIfTrue="1" operator="greaterThan">
      <formula>0</formula>
    </cfRule>
    <cfRule type="cellIs" dxfId="205" priority="11" stopIfTrue="1" operator="greaterThan">
      <formula>0</formula>
    </cfRule>
    <cfRule type="cellIs" dxfId="204" priority="12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210"/>
  <sheetViews>
    <sheetView topLeftCell="I139" zoomScale="80" zoomScaleNormal="80" workbookViewId="0">
      <selection activeCell="P132" sqref="P132"/>
    </sheetView>
  </sheetViews>
  <sheetFormatPr defaultColWidth="9.7109375" defaultRowHeight="30" customHeight="1" x14ac:dyDescent="0.25"/>
  <cols>
    <col min="1" max="1" width="6.7109375" style="1" customWidth="1"/>
    <col min="2" max="2" width="30.28515625" style="1" customWidth="1"/>
    <col min="3" max="3" width="7.7109375" style="1" customWidth="1"/>
    <col min="4" max="4" width="8.85546875" style="1" customWidth="1"/>
    <col min="5" max="5" width="16.28515625" style="1" customWidth="1"/>
    <col min="6" max="6" width="18.140625" style="26" customWidth="1"/>
    <col min="7" max="7" width="56" style="1" customWidth="1"/>
    <col min="8" max="8" width="9.85546875" style="1" bestFit="1" customWidth="1"/>
    <col min="9" max="9" width="16.7109375" style="1" customWidth="1"/>
    <col min="10" max="10" width="12.7109375" style="38" bestFit="1" customWidth="1"/>
    <col min="11" max="11" width="12" style="19" customWidth="1"/>
    <col min="12" max="12" width="13.28515625" style="27" customWidth="1"/>
    <col min="13" max="13" width="12.5703125" style="17" customWidth="1"/>
    <col min="14" max="25" width="14.7109375" style="18" customWidth="1"/>
    <col min="26" max="37" width="14.7109375" style="15" customWidth="1"/>
    <col min="38" max="16384" width="9.7109375" style="15"/>
  </cols>
  <sheetData>
    <row r="1" spans="1:37" ht="30" customHeight="1" x14ac:dyDescent="0.25">
      <c r="A1" s="108" t="s">
        <v>406</v>
      </c>
      <c r="B1" s="108"/>
      <c r="C1" s="108"/>
      <c r="D1" s="108"/>
      <c r="E1" s="108"/>
      <c r="F1" s="108"/>
      <c r="G1" s="108" t="s">
        <v>26</v>
      </c>
      <c r="H1" s="108"/>
      <c r="I1" s="108"/>
      <c r="J1" s="108"/>
      <c r="K1" s="108" t="s">
        <v>407</v>
      </c>
      <c r="L1" s="108"/>
      <c r="M1" s="108"/>
      <c r="N1" s="130" t="s">
        <v>614</v>
      </c>
      <c r="O1" s="130" t="s">
        <v>615</v>
      </c>
      <c r="P1" s="130" t="s">
        <v>616</v>
      </c>
      <c r="Q1" s="115" t="s">
        <v>409</v>
      </c>
      <c r="R1" s="115" t="s">
        <v>409</v>
      </c>
      <c r="S1" s="115" t="s">
        <v>409</v>
      </c>
      <c r="T1" s="115" t="s">
        <v>409</v>
      </c>
      <c r="U1" s="115" t="s">
        <v>409</v>
      </c>
      <c r="V1" s="115" t="s">
        <v>409</v>
      </c>
      <c r="W1" s="115" t="s">
        <v>409</v>
      </c>
      <c r="X1" s="115" t="s">
        <v>409</v>
      </c>
      <c r="Y1" s="115" t="s">
        <v>409</v>
      </c>
      <c r="Z1" s="115" t="s">
        <v>409</v>
      </c>
      <c r="AA1" s="115" t="s">
        <v>409</v>
      </c>
      <c r="AB1" s="115" t="s">
        <v>409</v>
      </c>
      <c r="AC1" s="115" t="s">
        <v>409</v>
      </c>
      <c r="AD1" s="115" t="s">
        <v>409</v>
      </c>
      <c r="AE1" s="115" t="s">
        <v>409</v>
      </c>
      <c r="AF1" s="115" t="s">
        <v>409</v>
      </c>
      <c r="AG1" s="115" t="s">
        <v>409</v>
      </c>
      <c r="AH1" s="115" t="s">
        <v>409</v>
      </c>
      <c r="AI1" s="115" t="s">
        <v>409</v>
      </c>
      <c r="AJ1" s="115" t="s">
        <v>409</v>
      </c>
      <c r="AK1" s="115" t="s">
        <v>409</v>
      </c>
    </row>
    <row r="2" spans="1:37" ht="30" customHeight="1" x14ac:dyDescent="0.25">
      <c r="A2" s="108" t="s">
        <v>310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30"/>
      <c r="O2" s="130"/>
      <c r="P2" s="130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</row>
    <row r="3" spans="1:37" s="16" customFormat="1" ht="30" customHeight="1" x14ac:dyDescent="0.2">
      <c r="A3" s="31" t="s">
        <v>1</v>
      </c>
      <c r="B3" s="39" t="s">
        <v>311</v>
      </c>
      <c r="C3" s="31" t="s">
        <v>312</v>
      </c>
      <c r="D3" s="31" t="s">
        <v>313</v>
      </c>
      <c r="E3" s="31" t="s">
        <v>46</v>
      </c>
      <c r="F3" s="30" t="s">
        <v>578</v>
      </c>
      <c r="G3" s="32" t="s">
        <v>314</v>
      </c>
      <c r="H3" s="32" t="s">
        <v>315</v>
      </c>
      <c r="I3" s="32" t="s">
        <v>38</v>
      </c>
      <c r="J3" s="37" t="s">
        <v>2</v>
      </c>
      <c r="K3" s="33" t="s">
        <v>24</v>
      </c>
      <c r="L3" s="34" t="s">
        <v>0</v>
      </c>
      <c r="M3" s="31" t="s">
        <v>3</v>
      </c>
      <c r="N3" s="73" t="s">
        <v>617</v>
      </c>
      <c r="O3" s="73" t="s">
        <v>618</v>
      </c>
      <c r="P3" s="73" t="s">
        <v>619</v>
      </c>
      <c r="Q3" s="73" t="s">
        <v>408</v>
      </c>
      <c r="R3" s="73" t="s">
        <v>408</v>
      </c>
      <c r="S3" s="73" t="s">
        <v>408</v>
      </c>
      <c r="T3" s="73" t="s">
        <v>408</v>
      </c>
      <c r="U3" s="73" t="s">
        <v>408</v>
      </c>
      <c r="V3" s="73" t="s">
        <v>408</v>
      </c>
      <c r="W3" s="73" t="s">
        <v>408</v>
      </c>
      <c r="X3" s="73" t="s">
        <v>408</v>
      </c>
      <c r="Y3" s="73" t="s">
        <v>408</v>
      </c>
      <c r="Z3" s="73" t="s">
        <v>408</v>
      </c>
      <c r="AA3" s="73" t="s">
        <v>408</v>
      </c>
      <c r="AB3" s="73" t="s">
        <v>408</v>
      </c>
      <c r="AC3" s="73" t="s">
        <v>408</v>
      </c>
      <c r="AD3" s="73" t="s">
        <v>408</v>
      </c>
      <c r="AE3" s="73" t="s">
        <v>408</v>
      </c>
      <c r="AF3" s="73" t="s">
        <v>408</v>
      </c>
      <c r="AG3" s="73" t="s">
        <v>408</v>
      </c>
      <c r="AH3" s="73" t="s">
        <v>408</v>
      </c>
      <c r="AI3" s="73" t="s">
        <v>408</v>
      </c>
      <c r="AJ3" s="73" t="s">
        <v>408</v>
      </c>
      <c r="AK3" s="73" t="s">
        <v>408</v>
      </c>
    </row>
    <row r="4" spans="1:37" ht="39.950000000000003" customHeight="1" x14ac:dyDescent="0.25">
      <c r="A4" s="117">
        <v>1</v>
      </c>
      <c r="B4" s="120" t="s">
        <v>410</v>
      </c>
      <c r="C4" s="47">
        <v>1</v>
      </c>
      <c r="D4" s="48" t="s">
        <v>316</v>
      </c>
      <c r="E4" s="47" t="s">
        <v>47</v>
      </c>
      <c r="F4" s="47" t="s">
        <v>411</v>
      </c>
      <c r="G4" s="49" t="s">
        <v>48</v>
      </c>
      <c r="H4" s="47" t="s">
        <v>25</v>
      </c>
      <c r="I4" s="50" t="s">
        <v>27</v>
      </c>
      <c r="J4" s="88">
        <v>11.94</v>
      </c>
      <c r="K4" s="35"/>
      <c r="L4" s="24">
        <f>K4-(SUM(N4:AG4))</f>
        <v>0</v>
      </c>
      <c r="M4" s="25" t="str">
        <f>IF(L4&lt;0,"ATENÇÃO","OK")</f>
        <v>OK</v>
      </c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5"/>
      <c r="AI4" s="75"/>
      <c r="AJ4" s="75"/>
      <c r="AK4" s="75"/>
    </row>
    <row r="5" spans="1:37" ht="39.950000000000003" customHeight="1" x14ac:dyDescent="0.25">
      <c r="A5" s="118"/>
      <c r="B5" s="121"/>
      <c r="C5" s="47">
        <v>2</v>
      </c>
      <c r="D5" s="48" t="s">
        <v>318</v>
      </c>
      <c r="E5" s="47" t="s">
        <v>53</v>
      </c>
      <c r="F5" s="47" t="s">
        <v>412</v>
      </c>
      <c r="G5" s="49" t="s">
        <v>413</v>
      </c>
      <c r="H5" s="47" t="s">
        <v>28</v>
      </c>
      <c r="I5" s="50" t="s">
        <v>27</v>
      </c>
      <c r="J5" s="88">
        <v>1.96</v>
      </c>
      <c r="K5" s="35">
        <v>10</v>
      </c>
      <c r="L5" s="24">
        <f t="shared" ref="L5:L68" si="0">K5-(SUM(N5:AG5))</f>
        <v>10</v>
      </c>
      <c r="M5" s="25" t="str">
        <f t="shared" ref="M5:M68" si="1">IF(L5&lt;0,"ATENÇÃO","OK")</f>
        <v>OK</v>
      </c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5"/>
      <c r="AI5" s="75"/>
      <c r="AJ5" s="75"/>
      <c r="AK5" s="75"/>
    </row>
    <row r="6" spans="1:37" ht="39.950000000000003" customHeight="1" x14ac:dyDescent="0.25">
      <c r="A6" s="118"/>
      <c r="B6" s="121"/>
      <c r="C6" s="47">
        <v>3</v>
      </c>
      <c r="D6" s="48" t="s">
        <v>317</v>
      </c>
      <c r="E6" s="47" t="s">
        <v>49</v>
      </c>
      <c r="F6" s="47" t="s">
        <v>414</v>
      </c>
      <c r="G6" s="49" t="s">
        <v>50</v>
      </c>
      <c r="H6" s="47" t="s">
        <v>25</v>
      </c>
      <c r="I6" s="50" t="s">
        <v>27</v>
      </c>
      <c r="J6" s="88">
        <v>2.69</v>
      </c>
      <c r="K6" s="35">
        <v>40</v>
      </c>
      <c r="L6" s="24">
        <f t="shared" si="0"/>
        <v>40</v>
      </c>
      <c r="M6" s="25" t="str">
        <f t="shared" si="1"/>
        <v>OK</v>
      </c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5"/>
      <c r="AI6" s="75"/>
      <c r="AJ6" s="75"/>
      <c r="AK6" s="75"/>
    </row>
    <row r="7" spans="1:37" ht="39.950000000000003" customHeight="1" x14ac:dyDescent="0.25">
      <c r="A7" s="118"/>
      <c r="B7" s="121"/>
      <c r="C7" s="47">
        <v>4</v>
      </c>
      <c r="D7" s="48" t="s">
        <v>317</v>
      </c>
      <c r="E7" s="47" t="s">
        <v>51</v>
      </c>
      <c r="F7" s="47" t="s">
        <v>415</v>
      </c>
      <c r="G7" s="49" t="s">
        <v>52</v>
      </c>
      <c r="H7" s="47" t="s">
        <v>25</v>
      </c>
      <c r="I7" s="50" t="s">
        <v>27</v>
      </c>
      <c r="J7" s="88">
        <v>2.77</v>
      </c>
      <c r="K7" s="35">
        <v>40</v>
      </c>
      <c r="L7" s="24">
        <f t="shared" si="0"/>
        <v>40</v>
      </c>
      <c r="M7" s="25" t="str">
        <f t="shared" si="1"/>
        <v>OK</v>
      </c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5"/>
      <c r="AI7" s="75"/>
      <c r="AJ7" s="75"/>
      <c r="AK7" s="75"/>
    </row>
    <row r="8" spans="1:37" ht="39.950000000000003" customHeight="1" x14ac:dyDescent="0.25">
      <c r="A8" s="118"/>
      <c r="B8" s="121"/>
      <c r="C8" s="47">
        <v>5</v>
      </c>
      <c r="D8" s="48" t="s">
        <v>317</v>
      </c>
      <c r="E8" s="47" t="s">
        <v>64</v>
      </c>
      <c r="F8" s="47" t="s">
        <v>416</v>
      </c>
      <c r="G8" s="49" t="s">
        <v>417</v>
      </c>
      <c r="H8" s="47" t="s">
        <v>25</v>
      </c>
      <c r="I8" s="50" t="s">
        <v>27</v>
      </c>
      <c r="J8" s="88">
        <v>0.77</v>
      </c>
      <c r="K8" s="35">
        <v>10</v>
      </c>
      <c r="L8" s="24">
        <f t="shared" si="0"/>
        <v>10</v>
      </c>
      <c r="M8" s="25" t="str">
        <f t="shared" si="1"/>
        <v>OK</v>
      </c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5"/>
      <c r="AI8" s="75"/>
      <c r="AJ8" s="75"/>
      <c r="AK8" s="75"/>
    </row>
    <row r="9" spans="1:37" ht="39.950000000000003" customHeight="1" x14ac:dyDescent="0.25">
      <c r="A9" s="118"/>
      <c r="B9" s="121"/>
      <c r="C9" s="47">
        <v>6</v>
      </c>
      <c r="D9" s="48" t="s">
        <v>318</v>
      </c>
      <c r="E9" s="47" t="s">
        <v>67</v>
      </c>
      <c r="F9" s="47" t="s">
        <v>418</v>
      </c>
      <c r="G9" s="49" t="s">
        <v>68</v>
      </c>
      <c r="H9" s="47" t="s">
        <v>25</v>
      </c>
      <c r="I9" s="50" t="s">
        <v>27</v>
      </c>
      <c r="J9" s="88">
        <v>7.23</v>
      </c>
      <c r="K9" s="35"/>
      <c r="L9" s="24">
        <f t="shared" si="0"/>
        <v>0</v>
      </c>
      <c r="M9" s="25" t="str">
        <f t="shared" si="1"/>
        <v>OK</v>
      </c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5"/>
      <c r="AI9" s="75"/>
      <c r="AJ9" s="75"/>
      <c r="AK9" s="75"/>
    </row>
    <row r="10" spans="1:37" ht="39.950000000000003" customHeight="1" x14ac:dyDescent="0.25">
      <c r="A10" s="118"/>
      <c r="B10" s="121"/>
      <c r="C10" s="47">
        <v>7</v>
      </c>
      <c r="D10" s="48" t="s">
        <v>318</v>
      </c>
      <c r="E10" s="47" t="s">
        <v>69</v>
      </c>
      <c r="F10" s="47" t="s">
        <v>418</v>
      </c>
      <c r="G10" s="49" t="s">
        <v>70</v>
      </c>
      <c r="H10" s="47" t="s">
        <v>25</v>
      </c>
      <c r="I10" s="50" t="s">
        <v>27</v>
      </c>
      <c r="J10" s="88">
        <v>18.79</v>
      </c>
      <c r="K10" s="35">
        <v>30</v>
      </c>
      <c r="L10" s="24">
        <f t="shared" si="0"/>
        <v>30</v>
      </c>
      <c r="M10" s="25" t="str">
        <f t="shared" si="1"/>
        <v>OK</v>
      </c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5"/>
      <c r="AI10" s="75"/>
      <c r="AJ10" s="75"/>
      <c r="AK10" s="75"/>
    </row>
    <row r="11" spans="1:37" ht="39.950000000000003" customHeight="1" x14ac:dyDescent="0.25">
      <c r="A11" s="119"/>
      <c r="B11" s="122"/>
      <c r="C11" s="47">
        <v>8</v>
      </c>
      <c r="D11" s="48" t="s">
        <v>318</v>
      </c>
      <c r="E11" s="47" t="s">
        <v>71</v>
      </c>
      <c r="F11" s="47" t="s">
        <v>418</v>
      </c>
      <c r="G11" s="49" t="s">
        <v>72</v>
      </c>
      <c r="H11" s="47" t="s">
        <v>25</v>
      </c>
      <c r="I11" s="50" t="s">
        <v>27</v>
      </c>
      <c r="J11" s="88">
        <v>30</v>
      </c>
      <c r="K11" s="35"/>
      <c r="L11" s="24">
        <f t="shared" si="0"/>
        <v>0</v>
      </c>
      <c r="M11" s="25" t="str">
        <f t="shared" si="1"/>
        <v>OK</v>
      </c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5"/>
      <c r="AI11" s="75"/>
      <c r="AJ11" s="75"/>
      <c r="AK11" s="75"/>
    </row>
    <row r="12" spans="1:37" ht="39.950000000000003" customHeight="1" x14ac:dyDescent="0.25">
      <c r="A12" s="109">
        <v>2</v>
      </c>
      <c r="B12" s="112" t="s">
        <v>410</v>
      </c>
      <c r="C12" s="51">
        <v>9</v>
      </c>
      <c r="D12" s="52" t="s">
        <v>320</v>
      </c>
      <c r="E12" s="51" t="s">
        <v>60</v>
      </c>
      <c r="F12" s="51" t="s">
        <v>419</v>
      </c>
      <c r="G12" s="53" t="s">
        <v>321</v>
      </c>
      <c r="H12" s="51" t="s">
        <v>34</v>
      </c>
      <c r="I12" s="54" t="s">
        <v>61</v>
      </c>
      <c r="J12" s="89">
        <v>6.67</v>
      </c>
      <c r="K12" s="35">
        <v>10</v>
      </c>
      <c r="L12" s="24">
        <f t="shared" si="0"/>
        <v>10</v>
      </c>
      <c r="M12" s="25" t="str">
        <f t="shared" si="1"/>
        <v>OK</v>
      </c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5"/>
      <c r="AI12" s="75"/>
      <c r="AJ12" s="75"/>
      <c r="AK12" s="75"/>
    </row>
    <row r="13" spans="1:37" ht="39.950000000000003" customHeight="1" x14ac:dyDescent="0.25">
      <c r="A13" s="110"/>
      <c r="B13" s="113"/>
      <c r="C13" s="51">
        <v>10</v>
      </c>
      <c r="D13" s="52" t="s">
        <v>316</v>
      </c>
      <c r="E13" s="51" t="s">
        <v>74</v>
      </c>
      <c r="F13" s="51" t="s">
        <v>420</v>
      </c>
      <c r="G13" s="53" t="s">
        <v>421</v>
      </c>
      <c r="H13" s="51" t="s">
        <v>37</v>
      </c>
      <c r="I13" s="54" t="s">
        <v>27</v>
      </c>
      <c r="J13" s="89">
        <v>2.27</v>
      </c>
      <c r="K13" s="35">
        <v>50</v>
      </c>
      <c r="L13" s="24">
        <f t="shared" si="0"/>
        <v>50</v>
      </c>
      <c r="M13" s="25" t="str">
        <f t="shared" si="1"/>
        <v>OK</v>
      </c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5"/>
      <c r="AI13" s="75"/>
      <c r="AJ13" s="75"/>
      <c r="AK13" s="75"/>
    </row>
    <row r="14" spans="1:37" ht="39.950000000000003" customHeight="1" x14ac:dyDescent="0.25">
      <c r="A14" s="110"/>
      <c r="B14" s="113"/>
      <c r="C14" s="51">
        <v>11</v>
      </c>
      <c r="D14" s="52" t="s">
        <v>316</v>
      </c>
      <c r="E14" s="51" t="s">
        <v>73</v>
      </c>
      <c r="F14" s="51" t="s">
        <v>422</v>
      </c>
      <c r="G14" s="53" t="s">
        <v>423</v>
      </c>
      <c r="H14" s="51" t="s">
        <v>37</v>
      </c>
      <c r="I14" s="54" t="s">
        <v>27</v>
      </c>
      <c r="J14" s="89">
        <v>4.79</v>
      </c>
      <c r="K14" s="35">
        <v>50</v>
      </c>
      <c r="L14" s="24">
        <f t="shared" si="0"/>
        <v>50</v>
      </c>
      <c r="M14" s="25" t="str">
        <f t="shared" si="1"/>
        <v>OK</v>
      </c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5"/>
      <c r="AI14" s="75"/>
      <c r="AJ14" s="75"/>
      <c r="AK14" s="75"/>
    </row>
    <row r="15" spans="1:37" ht="39.950000000000003" customHeight="1" x14ac:dyDescent="0.25">
      <c r="A15" s="110"/>
      <c r="B15" s="113"/>
      <c r="C15" s="51">
        <v>12</v>
      </c>
      <c r="D15" s="52" t="s">
        <v>316</v>
      </c>
      <c r="E15" s="51" t="s">
        <v>76</v>
      </c>
      <c r="F15" s="51" t="s">
        <v>424</v>
      </c>
      <c r="G15" s="53" t="s">
        <v>77</v>
      </c>
      <c r="H15" s="51" t="s">
        <v>25</v>
      </c>
      <c r="I15" s="54" t="s">
        <v>27</v>
      </c>
      <c r="J15" s="89">
        <v>24.44</v>
      </c>
      <c r="K15" s="35"/>
      <c r="L15" s="24">
        <f t="shared" si="0"/>
        <v>0</v>
      </c>
      <c r="M15" s="25" t="str">
        <f t="shared" si="1"/>
        <v>OK</v>
      </c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5"/>
      <c r="AI15" s="75"/>
      <c r="AJ15" s="75"/>
      <c r="AK15" s="75"/>
    </row>
    <row r="16" spans="1:37" ht="39.950000000000003" customHeight="1" x14ac:dyDescent="0.25">
      <c r="A16" s="110"/>
      <c r="B16" s="113"/>
      <c r="C16" s="51">
        <v>13</v>
      </c>
      <c r="D16" s="52" t="s">
        <v>322</v>
      </c>
      <c r="E16" s="51" t="s">
        <v>75</v>
      </c>
      <c r="F16" s="51" t="s">
        <v>425</v>
      </c>
      <c r="G16" s="53" t="s">
        <v>426</v>
      </c>
      <c r="H16" s="51" t="s">
        <v>25</v>
      </c>
      <c r="I16" s="54" t="s">
        <v>27</v>
      </c>
      <c r="J16" s="89">
        <v>23.55</v>
      </c>
      <c r="K16" s="35"/>
      <c r="L16" s="24">
        <f t="shared" si="0"/>
        <v>0</v>
      </c>
      <c r="M16" s="25" t="str">
        <f t="shared" si="1"/>
        <v>OK</v>
      </c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5"/>
      <c r="AI16" s="75"/>
      <c r="AJ16" s="75"/>
      <c r="AK16" s="75"/>
    </row>
    <row r="17" spans="1:37" ht="39.950000000000003" customHeight="1" x14ac:dyDescent="0.25">
      <c r="A17" s="110"/>
      <c r="B17" s="113"/>
      <c r="C17" s="51">
        <v>14</v>
      </c>
      <c r="D17" s="52" t="s">
        <v>322</v>
      </c>
      <c r="E17" s="51" t="s">
        <v>75</v>
      </c>
      <c r="F17" s="51" t="s">
        <v>427</v>
      </c>
      <c r="G17" s="53" t="s">
        <v>428</v>
      </c>
      <c r="H17" s="51" t="s">
        <v>25</v>
      </c>
      <c r="I17" s="54" t="s">
        <v>27</v>
      </c>
      <c r="J17" s="89">
        <v>25.7</v>
      </c>
      <c r="K17" s="35"/>
      <c r="L17" s="24">
        <f t="shared" si="0"/>
        <v>0</v>
      </c>
      <c r="M17" s="25" t="str">
        <f t="shared" si="1"/>
        <v>OK</v>
      </c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5"/>
      <c r="AI17" s="75"/>
      <c r="AJ17" s="75"/>
      <c r="AK17" s="75"/>
    </row>
    <row r="18" spans="1:37" ht="39.950000000000003" customHeight="1" x14ac:dyDescent="0.25">
      <c r="A18" s="110"/>
      <c r="B18" s="113"/>
      <c r="C18" s="51">
        <v>15</v>
      </c>
      <c r="D18" s="52" t="s">
        <v>318</v>
      </c>
      <c r="E18" s="51" t="s">
        <v>59</v>
      </c>
      <c r="F18" s="51" t="s">
        <v>416</v>
      </c>
      <c r="G18" s="55" t="s">
        <v>387</v>
      </c>
      <c r="H18" s="51" t="s">
        <v>25</v>
      </c>
      <c r="I18" s="54" t="s">
        <v>27</v>
      </c>
      <c r="J18" s="89">
        <v>1.1599999999999999</v>
      </c>
      <c r="K18" s="35">
        <v>40</v>
      </c>
      <c r="L18" s="24">
        <f t="shared" si="0"/>
        <v>10</v>
      </c>
      <c r="M18" s="25" t="str">
        <f t="shared" si="1"/>
        <v>OK</v>
      </c>
      <c r="N18" s="74"/>
      <c r="O18" s="74">
        <v>30</v>
      </c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5"/>
      <c r="AI18" s="75"/>
      <c r="AJ18" s="75"/>
      <c r="AK18" s="75"/>
    </row>
    <row r="19" spans="1:37" ht="39.950000000000003" customHeight="1" x14ac:dyDescent="0.25">
      <c r="A19" s="110"/>
      <c r="B19" s="113"/>
      <c r="C19" s="51">
        <v>16</v>
      </c>
      <c r="D19" s="52" t="s">
        <v>317</v>
      </c>
      <c r="E19" s="51" t="s">
        <v>78</v>
      </c>
      <c r="F19" s="51" t="s">
        <v>411</v>
      </c>
      <c r="G19" s="53" t="s">
        <v>429</v>
      </c>
      <c r="H19" s="51" t="s">
        <v>25</v>
      </c>
      <c r="I19" s="54" t="s">
        <v>27</v>
      </c>
      <c r="J19" s="89">
        <v>9.77</v>
      </c>
      <c r="K19" s="35">
        <v>20</v>
      </c>
      <c r="L19" s="24">
        <f t="shared" si="0"/>
        <v>5</v>
      </c>
      <c r="M19" s="25" t="str">
        <f t="shared" si="1"/>
        <v>OK</v>
      </c>
      <c r="N19" s="74"/>
      <c r="O19" s="74">
        <v>15</v>
      </c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5"/>
      <c r="AI19" s="75"/>
      <c r="AJ19" s="75"/>
      <c r="AK19" s="75"/>
    </row>
    <row r="20" spans="1:37" ht="39.950000000000003" customHeight="1" x14ac:dyDescent="0.25">
      <c r="A20" s="110"/>
      <c r="B20" s="113"/>
      <c r="C20" s="51">
        <v>17</v>
      </c>
      <c r="D20" s="52" t="s">
        <v>317</v>
      </c>
      <c r="E20" s="51" t="s">
        <v>79</v>
      </c>
      <c r="F20" s="51" t="s">
        <v>411</v>
      </c>
      <c r="G20" s="53" t="s">
        <v>80</v>
      </c>
      <c r="H20" s="51" t="s">
        <v>25</v>
      </c>
      <c r="I20" s="54" t="s">
        <v>27</v>
      </c>
      <c r="J20" s="89">
        <v>2.1800000000000002</v>
      </c>
      <c r="K20" s="35">
        <v>20</v>
      </c>
      <c r="L20" s="24">
        <f t="shared" si="0"/>
        <v>5</v>
      </c>
      <c r="M20" s="25" t="str">
        <f t="shared" si="1"/>
        <v>OK</v>
      </c>
      <c r="N20" s="74"/>
      <c r="O20" s="74">
        <v>15</v>
      </c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5"/>
      <c r="AI20" s="75"/>
      <c r="AJ20" s="75"/>
      <c r="AK20" s="75"/>
    </row>
    <row r="21" spans="1:37" ht="39.950000000000003" customHeight="1" x14ac:dyDescent="0.25">
      <c r="A21" s="110"/>
      <c r="B21" s="113"/>
      <c r="C21" s="51">
        <v>18</v>
      </c>
      <c r="D21" s="52" t="s">
        <v>316</v>
      </c>
      <c r="E21" s="51" t="s">
        <v>85</v>
      </c>
      <c r="F21" s="51" t="s">
        <v>430</v>
      </c>
      <c r="G21" s="63" t="s">
        <v>35</v>
      </c>
      <c r="H21" s="51" t="s">
        <v>25</v>
      </c>
      <c r="I21" s="54" t="s">
        <v>27</v>
      </c>
      <c r="J21" s="89">
        <v>7.55</v>
      </c>
      <c r="K21" s="35">
        <v>15</v>
      </c>
      <c r="L21" s="24">
        <f t="shared" si="0"/>
        <v>15</v>
      </c>
      <c r="M21" s="25" t="str">
        <f t="shared" si="1"/>
        <v>OK</v>
      </c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5"/>
      <c r="AI21" s="75"/>
      <c r="AJ21" s="75"/>
      <c r="AK21" s="75"/>
    </row>
    <row r="22" spans="1:37" ht="39.950000000000003" customHeight="1" x14ac:dyDescent="0.25">
      <c r="A22" s="110"/>
      <c r="B22" s="113"/>
      <c r="C22" s="51">
        <v>19</v>
      </c>
      <c r="D22" s="52" t="s">
        <v>316</v>
      </c>
      <c r="E22" s="51" t="s">
        <v>84</v>
      </c>
      <c r="F22" s="51" t="s">
        <v>431</v>
      </c>
      <c r="G22" s="63" t="s">
        <v>432</v>
      </c>
      <c r="H22" s="51" t="s">
        <v>25</v>
      </c>
      <c r="I22" s="54" t="s">
        <v>27</v>
      </c>
      <c r="J22" s="89">
        <v>8.59</v>
      </c>
      <c r="K22" s="35">
        <v>15</v>
      </c>
      <c r="L22" s="24">
        <f t="shared" si="0"/>
        <v>15</v>
      </c>
      <c r="M22" s="25" t="str">
        <f t="shared" si="1"/>
        <v>OK</v>
      </c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5"/>
      <c r="AI22" s="75"/>
      <c r="AJ22" s="75"/>
      <c r="AK22" s="75"/>
    </row>
    <row r="23" spans="1:37" ht="39.950000000000003" customHeight="1" x14ac:dyDescent="0.25">
      <c r="A23" s="111"/>
      <c r="B23" s="114"/>
      <c r="C23" s="51">
        <v>20</v>
      </c>
      <c r="D23" s="52" t="s">
        <v>316</v>
      </c>
      <c r="E23" s="51" t="s">
        <v>83</v>
      </c>
      <c r="F23" s="51" t="s">
        <v>431</v>
      </c>
      <c r="G23" s="63" t="s">
        <v>433</v>
      </c>
      <c r="H23" s="51" t="s">
        <v>25</v>
      </c>
      <c r="I23" s="54" t="s">
        <v>27</v>
      </c>
      <c r="J23" s="89">
        <v>6.69</v>
      </c>
      <c r="K23" s="35"/>
      <c r="L23" s="24">
        <f t="shared" si="0"/>
        <v>0</v>
      </c>
      <c r="M23" s="25" t="str">
        <f t="shared" si="1"/>
        <v>OK</v>
      </c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5"/>
      <c r="AI23" s="75"/>
      <c r="AJ23" s="75"/>
      <c r="AK23" s="75"/>
    </row>
    <row r="24" spans="1:37" ht="39.950000000000003" customHeight="1" x14ac:dyDescent="0.25">
      <c r="A24" s="126">
        <v>3</v>
      </c>
      <c r="B24" s="120" t="s">
        <v>434</v>
      </c>
      <c r="C24" s="47">
        <v>21</v>
      </c>
      <c r="D24" s="48" t="s">
        <v>318</v>
      </c>
      <c r="E24" s="47" t="s">
        <v>232</v>
      </c>
      <c r="F24" s="47" t="s">
        <v>435</v>
      </c>
      <c r="G24" s="57" t="s">
        <v>436</v>
      </c>
      <c r="H24" s="47" t="s">
        <v>25</v>
      </c>
      <c r="I24" s="50" t="s">
        <v>27</v>
      </c>
      <c r="J24" s="88">
        <v>2.52</v>
      </c>
      <c r="K24" s="35">
        <v>40</v>
      </c>
      <c r="L24" s="24">
        <f t="shared" si="0"/>
        <v>40</v>
      </c>
      <c r="M24" s="25" t="str">
        <f t="shared" si="1"/>
        <v>OK</v>
      </c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5"/>
      <c r="AI24" s="75"/>
      <c r="AJ24" s="75"/>
      <c r="AK24" s="75"/>
    </row>
    <row r="25" spans="1:37" ht="39.950000000000003" customHeight="1" x14ac:dyDescent="0.25">
      <c r="A25" s="127"/>
      <c r="B25" s="121"/>
      <c r="C25" s="47">
        <v>22</v>
      </c>
      <c r="D25" s="48" t="s">
        <v>318</v>
      </c>
      <c r="E25" s="47" t="s">
        <v>231</v>
      </c>
      <c r="F25" s="47" t="s">
        <v>435</v>
      </c>
      <c r="G25" s="57" t="s">
        <v>437</v>
      </c>
      <c r="H25" s="47" t="s">
        <v>25</v>
      </c>
      <c r="I25" s="50" t="s">
        <v>27</v>
      </c>
      <c r="J25" s="88">
        <v>2.52</v>
      </c>
      <c r="K25" s="35">
        <v>40</v>
      </c>
      <c r="L25" s="24">
        <f t="shared" si="0"/>
        <v>40</v>
      </c>
      <c r="M25" s="25" t="str">
        <f t="shared" si="1"/>
        <v>OK</v>
      </c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5"/>
      <c r="AI25" s="75"/>
      <c r="AJ25" s="75"/>
      <c r="AK25" s="75"/>
    </row>
    <row r="26" spans="1:37" ht="39.950000000000003" customHeight="1" x14ac:dyDescent="0.25">
      <c r="A26" s="127"/>
      <c r="B26" s="121"/>
      <c r="C26" s="47">
        <v>23</v>
      </c>
      <c r="D26" s="48" t="s">
        <v>318</v>
      </c>
      <c r="E26" s="47" t="s">
        <v>233</v>
      </c>
      <c r="F26" s="47" t="s">
        <v>435</v>
      </c>
      <c r="G26" s="57" t="s">
        <v>438</v>
      </c>
      <c r="H26" s="47" t="s">
        <v>25</v>
      </c>
      <c r="I26" s="50" t="s">
        <v>27</v>
      </c>
      <c r="J26" s="88">
        <v>2.52</v>
      </c>
      <c r="K26" s="35">
        <v>40</v>
      </c>
      <c r="L26" s="24">
        <f t="shared" si="0"/>
        <v>40</v>
      </c>
      <c r="M26" s="25" t="str">
        <f t="shared" si="1"/>
        <v>OK</v>
      </c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5"/>
      <c r="AI26" s="75"/>
      <c r="AJ26" s="75"/>
      <c r="AK26" s="75"/>
    </row>
    <row r="27" spans="1:37" ht="39.950000000000003" customHeight="1" x14ac:dyDescent="0.25">
      <c r="A27" s="127"/>
      <c r="B27" s="121"/>
      <c r="C27" s="47">
        <v>24</v>
      </c>
      <c r="D27" s="48" t="s">
        <v>318</v>
      </c>
      <c r="E27" s="47" t="s">
        <v>234</v>
      </c>
      <c r="F27" s="47" t="s">
        <v>435</v>
      </c>
      <c r="G27" s="57" t="s">
        <v>439</v>
      </c>
      <c r="H27" s="47" t="s">
        <v>25</v>
      </c>
      <c r="I27" s="50" t="s">
        <v>27</v>
      </c>
      <c r="J27" s="88">
        <v>2.52</v>
      </c>
      <c r="K27" s="35">
        <v>40</v>
      </c>
      <c r="L27" s="24">
        <f t="shared" si="0"/>
        <v>40</v>
      </c>
      <c r="M27" s="25" t="str">
        <f t="shared" si="1"/>
        <v>OK</v>
      </c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5"/>
      <c r="AI27" s="75"/>
      <c r="AJ27" s="75"/>
      <c r="AK27" s="75"/>
    </row>
    <row r="28" spans="1:37" ht="39.950000000000003" customHeight="1" x14ac:dyDescent="0.25">
      <c r="A28" s="127"/>
      <c r="B28" s="121"/>
      <c r="C28" s="47">
        <v>25</v>
      </c>
      <c r="D28" s="48" t="s">
        <v>318</v>
      </c>
      <c r="E28" s="47" t="s">
        <v>235</v>
      </c>
      <c r="F28" s="47" t="s">
        <v>435</v>
      </c>
      <c r="G28" s="57" t="s">
        <v>440</v>
      </c>
      <c r="H28" s="47" t="s">
        <v>25</v>
      </c>
      <c r="I28" s="50" t="s">
        <v>27</v>
      </c>
      <c r="J28" s="88">
        <v>2.52</v>
      </c>
      <c r="K28" s="35">
        <v>40</v>
      </c>
      <c r="L28" s="24">
        <f t="shared" si="0"/>
        <v>40</v>
      </c>
      <c r="M28" s="25" t="str">
        <f t="shared" si="1"/>
        <v>OK</v>
      </c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5"/>
      <c r="AI28" s="75"/>
      <c r="AJ28" s="75"/>
      <c r="AK28" s="75"/>
    </row>
    <row r="29" spans="1:37" ht="39.950000000000003" customHeight="1" x14ac:dyDescent="0.25">
      <c r="A29" s="127"/>
      <c r="B29" s="121"/>
      <c r="C29" s="47">
        <v>26</v>
      </c>
      <c r="D29" s="48" t="s">
        <v>318</v>
      </c>
      <c r="E29" s="47" t="s">
        <v>236</v>
      </c>
      <c r="F29" s="47" t="s">
        <v>435</v>
      </c>
      <c r="G29" s="57" t="s">
        <v>441</v>
      </c>
      <c r="H29" s="47" t="s">
        <v>25</v>
      </c>
      <c r="I29" s="50" t="s">
        <v>27</v>
      </c>
      <c r="J29" s="88">
        <v>2.52</v>
      </c>
      <c r="K29" s="35">
        <v>40</v>
      </c>
      <c r="L29" s="24">
        <f t="shared" si="0"/>
        <v>40</v>
      </c>
      <c r="M29" s="25" t="str">
        <f t="shared" si="1"/>
        <v>OK</v>
      </c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5"/>
      <c r="AI29" s="75"/>
      <c r="AJ29" s="75"/>
      <c r="AK29" s="75"/>
    </row>
    <row r="30" spans="1:37" ht="39.950000000000003" customHeight="1" x14ac:dyDescent="0.25">
      <c r="A30" s="128"/>
      <c r="B30" s="122"/>
      <c r="C30" s="47">
        <v>27</v>
      </c>
      <c r="D30" s="48" t="s">
        <v>318</v>
      </c>
      <c r="E30" s="47" t="s">
        <v>237</v>
      </c>
      <c r="F30" s="47" t="s">
        <v>442</v>
      </c>
      <c r="G30" s="67" t="s">
        <v>238</v>
      </c>
      <c r="H30" s="47" t="s">
        <v>25</v>
      </c>
      <c r="I30" s="65" t="s">
        <v>27</v>
      </c>
      <c r="J30" s="88">
        <v>1.54</v>
      </c>
      <c r="K30" s="35"/>
      <c r="L30" s="24">
        <f t="shared" si="0"/>
        <v>0</v>
      </c>
      <c r="M30" s="25" t="str">
        <f t="shared" si="1"/>
        <v>OK</v>
      </c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5"/>
      <c r="AI30" s="75"/>
      <c r="AJ30" s="75"/>
      <c r="AK30" s="75"/>
    </row>
    <row r="31" spans="1:37" ht="39.950000000000003" customHeight="1" x14ac:dyDescent="0.25">
      <c r="A31" s="109">
        <v>4</v>
      </c>
      <c r="B31" s="112" t="s">
        <v>410</v>
      </c>
      <c r="C31" s="51">
        <v>28</v>
      </c>
      <c r="D31" s="52" t="s">
        <v>318</v>
      </c>
      <c r="E31" s="51" t="s">
        <v>86</v>
      </c>
      <c r="F31" s="51" t="s">
        <v>443</v>
      </c>
      <c r="G31" s="53" t="s">
        <v>388</v>
      </c>
      <c r="H31" s="51" t="s">
        <v>25</v>
      </c>
      <c r="I31" s="54" t="s">
        <v>27</v>
      </c>
      <c r="J31" s="89">
        <v>0.49</v>
      </c>
      <c r="K31" s="35">
        <v>200</v>
      </c>
      <c r="L31" s="24">
        <f t="shared" si="0"/>
        <v>200</v>
      </c>
      <c r="M31" s="25" t="str">
        <f t="shared" si="1"/>
        <v>OK</v>
      </c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5"/>
      <c r="AI31" s="75"/>
      <c r="AJ31" s="75"/>
      <c r="AK31" s="75"/>
    </row>
    <row r="32" spans="1:37" ht="39.950000000000003" customHeight="1" x14ac:dyDescent="0.25">
      <c r="A32" s="110"/>
      <c r="B32" s="113"/>
      <c r="C32" s="51">
        <v>29</v>
      </c>
      <c r="D32" s="52" t="s">
        <v>318</v>
      </c>
      <c r="E32" s="51" t="s">
        <v>87</v>
      </c>
      <c r="F32" s="51" t="s">
        <v>443</v>
      </c>
      <c r="G32" s="53" t="s">
        <v>389</v>
      </c>
      <c r="H32" s="51" t="s">
        <v>25</v>
      </c>
      <c r="I32" s="54" t="s">
        <v>27</v>
      </c>
      <c r="J32" s="89">
        <v>0.49</v>
      </c>
      <c r="K32" s="35">
        <v>200</v>
      </c>
      <c r="L32" s="24">
        <f t="shared" si="0"/>
        <v>200</v>
      </c>
      <c r="M32" s="25" t="str">
        <f t="shared" si="1"/>
        <v>OK</v>
      </c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75"/>
      <c r="AJ32" s="75"/>
      <c r="AK32" s="75"/>
    </row>
    <row r="33" spans="1:37" ht="39.950000000000003" customHeight="1" x14ac:dyDescent="0.25">
      <c r="A33" s="111"/>
      <c r="B33" s="114"/>
      <c r="C33" s="51">
        <v>30</v>
      </c>
      <c r="D33" s="52" t="s">
        <v>318</v>
      </c>
      <c r="E33" s="51" t="s">
        <v>88</v>
      </c>
      <c r="F33" s="51" t="s">
        <v>443</v>
      </c>
      <c r="G33" s="53" t="s">
        <v>390</v>
      </c>
      <c r="H33" s="51" t="s">
        <v>25</v>
      </c>
      <c r="I33" s="54" t="s">
        <v>27</v>
      </c>
      <c r="J33" s="89">
        <v>0.47</v>
      </c>
      <c r="K33" s="35">
        <v>100</v>
      </c>
      <c r="L33" s="24">
        <f t="shared" si="0"/>
        <v>100</v>
      </c>
      <c r="M33" s="25" t="str">
        <f t="shared" si="1"/>
        <v>OK</v>
      </c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75"/>
      <c r="AJ33" s="75"/>
      <c r="AK33" s="75"/>
    </row>
    <row r="34" spans="1:37" ht="39.950000000000003" customHeight="1" x14ac:dyDescent="0.25">
      <c r="A34" s="126">
        <v>5</v>
      </c>
      <c r="B34" s="120" t="s">
        <v>410</v>
      </c>
      <c r="C34" s="47">
        <v>31</v>
      </c>
      <c r="D34" s="48" t="s">
        <v>318</v>
      </c>
      <c r="E34" s="58" t="s">
        <v>98</v>
      </c>
      <c r="F34" s="58" t="s">
        <v>444</v>
      </c>
      <c r="G34" s="76" t="s">
        <v>324</v>
      </c>
      <c r="H34" s="58" t="s">
        <v>25</v>
      </c>
      <c r="I34" s="50" t="s">
        <v>27</v>
      </c>
      <c r="J34" s="88">
        <v>13</v>
      </c>
      <c r="K34" s="35">
        <v>2</v>
      </c>
      <c r="L34" s="24">
        <f t="shared" si="0"/>
        <v>2</v>
      </c>
      <c r="M34" s="25" t="str">
        <f t="shared" si="1"/>
        <v>OK</v>
      </c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5"/>
      <c r="AI34" s="75"/>
      <c r="AJ34" s="75"/>
      <c r="AK34" s="75"/>
    </row>
    <row r="35" spans="1:37" ht="39.950000000000003" customHeight="1" x14ac:dyDescent="0.25">
      <c r="A35" s="127"/>
      <c r="B35" s="121"/>
      <c r="C35" s="47">
        <v>32</v>
      </c>
      <c r="D35" s="48" t="s">
        <v>318</v>
      </c>
      <c r="E35" s="58" t="s">
        <v>104</v>
      </c>
      <c r="F35" s="58" t="s">
        <v>445</v>
      </c>
      <c r="G35" s="57" t="s">
        <v>396</v>
      </c>
      <c r="H35" s="58" t="s">
        <v>29</v>
      </c>
      <c r="I35" s="50" t="s">
        <v>27</v>
      </c>
      <c r="J35" s="90">
        <v>3.85</v>
      </c>
      <c r="K35" s="35"/>
      <c r="L35" s="24">
        <f t="shared" si="0"/>
        <v>0</v>
      </c>
      <c r="M35" s="25" t="str">
        <f t="shared" si="1"/>
        <v>OK</v>
      </c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5"/>
      <c r="AI35" s="75"/>
      <c r="AJ35" s="75"/>
      <c r="AK35" s="75"/>
    </row>
    <row r="36" spans="1:37" ht="39.950000000000003" customHeight="1" x14ac:dyDescent="0.25">
      <c r="A36" s="127"/>
      <c r="B36" s="121"/>
      <c r="C36" s="47">
        <v>33</v>
      </c>
      <c r="D36" s="48" t="s">
        <v>318</v>
      </c>
      <c r="E36" s="58" t="s">
        <v>99</v>
      </c>
      <c r="F36" s="58" t="s">
        <v>446</v>
      </c>
      <c r="G36" s="57" t="s">
        <v>391</v>
      </c>
      <c r="H36" s="58" t="s">
        <v>25</v>
      </c>
      <c r="I36" s="50" t="s">
        <v>27</v>
      </c>
      <c r="J36" s="90">
        <v>1.45</v>
      </c>
      <c r="K36" s="35"/>
      <c r="L36" s="24">
        <f t="shared" si="0"/>
        <v>0</v>
      </c>
      <c r="M36" s="25" t="str">
        <f t="shared" si="1"/>
        <v>OK</v>
      </c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5"/>
      <c r="AI36" s="75"/>
      <c r="AJ36" s="75"/>
      <c r="AK36" s="75"/>
    </row>
    <row r="37" spans="1:37" ht="39.950000000000003" customHeight="1" x14ac:dyDescent="0.25">
      <c r="A37" s="127"/>
      <c r="B37" s="121"/>
      <c r="C37" s="47">
        <v>34</v>
      </c>
      <c r="D37" s="48" t="s">
        <v>318</v>
      </c>
      <c r="E37" s="58" t="s">
        <v>100</v>
      </c>
      <c r="F37" s="58" t="s">
        <v>446</v>
      </c>
      <c r="G37" s="57" t="s">
        <v>392</v>
      </c>
      <c r="H37" s="58" t="s">
        <v>25</v>
      </c>
      <c r="I37" s="50" t="s">
        <v>27</v>
      </c>
      <c r="J37" s="90">
        <v>1.45</v>
      </c>
      <c r="K37" s="35"/>
      <c r="L37" s="24">
        <f t="shared" si="0"/>
        <v>0</v>
      </c>
      <c r="M37" s="25" t="str">
        <f t="shared" si="1"/>
        <v>OK</v>
      </c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5"/>
      <c r="AI37" s="75"/>
      <c r="AJ37" s="75"/>
      <c r="AK37" s="75"/>
    </row>
    <row r="38" spans="1:37" ht="39.950000000000003" customHeight="1" x14ac:dyDescent="0.25">
      <c r="A38" s="127"/>
      <c r="B38" s="121"/>
      <c r="C38" s="47">
        <v>35</v>
      </c>
      <c r="D38" s="48" t="s">
        <v>318</v>
      </c>
      <c r="E38" s="58" t="s">
        <v>101</v>
      </c>
      <c r="F38" s="58" t="s">
        <v>446</v>
      </c>
      <c r="G38" s="57" t="s">
        <v>393</v>
      </c>
      <c r="H38" s="58" t="s">
        <v>25</v>
      </c>
      <c r="I38" s="50" t="s">
        <v>27</v>
      </c>
      <c r="J38" s="90">
        <v>1.45</v>
      </c>
      <c r="K38" s="35"/>
      <c r="L38" s="24">
        <f t="shared" si="0"/>
        <v>0</v>
      </c>
      <c r="M38" s="25" t="str">
        <f t="shared" si="1"/>
        <v>OK</v>
      </c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5"/>
      <c r="AI38" s="75"/>
      <c r="AJ38" s="75"/>
      <c r="AK38" s="75"/>
    </row>
    <row r="39" spans="1:37" ht="39.950000000000003" customHeight="1" x14ac:dyDescent="0.25">
      <c r="A39" s="127"/>
      <c r="B39" s="121"/>
      <c r="C39" s="47">
        <v>36</v>
      </c>
      <c r="D39" s="48" t="s">
        <v>318</v>
      </c>
      <c r="E39" s="58" t="s">
        <v>102</v>
      </c>
      <c r="F39" s="58" t="s">
        <v>446</v>
      </c>
      <c r="G39" s="57" t="s">
        <v>394</v>
      </c>
      <c r="H39" s="58" t="s">
        <v>25</v>
      </c>
      <c r="I39" s="50" t="s">
        <v>27</v>
      </c>
      <c r="J39" s="90">
        <v>1.45</v>
      </c>
      <c r="K39" s="35"/>
      <c r="L39" s="24">
        <f t="shared" si="0"/>
        <v>0</v>
      </c>
      <c r="M39" s="25" t="str">
        <f t="shared" si="1"/>
        <v>OK</v>
      </c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5"/>
      <c r="AI39" s="75"/>
      <c r="AJ39" s="75"/>
      <c r="AK39" s="75"/>
    </row>
    <row r="40" spans="1:37" ht="39.950000000000003" customHeight="1" x14ac:dyDescent="0.25">
      <c r="A40" s="127"/>
      <c r="B40" s="121"/>
      <c r="C40" s="47">
        <v>37</v>
      </c>
      <c r="D40" s="48" t="s">
        <v>318</v>
      </c>
      <c r="E40" s="58" t="s">
        <v>103</v>
      </c>
      <c r="F40" s="58" t="s">
        <v>446</v>
      </c>
      <c r="G40" s="57" t="s">
        <v>395</v>
      </c>
      <c r="H40" s="58" t="s">
        <v>25</v>
      </c>
      <c r="I40" s="50" t="s">
        <v>27</v>
      </c>
      <c r="J40" s="90">
        <v>1.45</v>
      </c>
      <c r="K40" s="35"/>
      <c r="L40" s="24">
        <f t="shared" si="0"/>
        <v>0</v>
      </c>
      <c r="M40" s="25" t="str">
        <f t="shared" si="1"/>
        <v>OK</v>
      </c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5"/>
      <c r="AI40" s="75"/>
      <c r="AJ40" s="75"/>
      <c r="AK40" s="75"/>
    </row>
    <row r="41" spans="1:37" ht="39.950000000000003" customHeight="1" x14ac:dyDescent="0.25">
      <c r="A41" s="127"/>
      <c r="B41" s="121"/>
      <c r="C41" s="47">
        <v>38</v>
      </c>
      <c r="D41" s="48" t="s">
        <v>318</v>
      </c>
      <c r="E41" s="47" t="s">
        <v>93</v>
      </c>
      <c r="F41" s="47" t="s">
        <v>447</v>
      </c>
      <c r="G41" s="57" t="s">
        <v>448</v>
      </c>
      <c r="H41" s="47" t="s">
        <v>25</v>
      </c>
      <c r="I41" s="50" t="s">
        <v>27</v>
      </c>
      <c r="J41" s="90">
        <v>1.6</v>
      </c>
      <c r="K41" s="35">
        <v>48</v>
      </c>
      <c r="L41" s="24">
        <f t="shared" si="0"/>
        <v>0</v>
      </c>
      <c r="M41" s="25" t="str">
        <f t="shared" si="1"/>
        <v>OK</v>
      </c>
      <c r="N41" s="74"/>
      <c r="O41" s="74">
        <v>48</v>
      </c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5"/>
      <c r="AI41" s="75"/>
      <c r="AJ41" s="75"/>
      <c r="AK41" s="75"/>
    </row>
    <row r="42" spans="1:37" ht="39.950000000000003" customHeight="1" x14ac:dyDescent="0.25">
      <c r="A42" s="127"/>
      <c r="B42" s="121"/>
      <c r="C42" s="47">
        <v>39</v>
      </c>
      <c r="D42" s="48" t="s">
        <v>318</v>
      </c>
      <c r="E42" s="47" t="s">
        <v>97</v>
      </c>
      <c r="F42" s="47" t="s">
        <v>447</v>
      </c>
      <c r="G42" s="57" t="s">
        <v>449</v>
      </c>
      <c r="H42" s="47" t="s">
        <v>25</v>
      </c>
      <c r="I42" s="50" t="s">
        <v>27</v>
      </c>
      <c r="J42" s="90">
        <v>1.6</v>
      </c>
      <c r="K42" s="35"/>
      <c r="L42" s="24">
        <f t="shared" si="0"/>
        <v>0</v>
      </c>
      <c r="M42" s="25" t="str">
        <f t="shared" si="1"/>
        <v>OK</v>
      </c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5"/>
      <c r="AI42" s="75"/>
      <c r="AJ42" s="75"/>
      <c r="AK42" s="75"/>
    </row>
    <row r="43" spans="1:37" ht="39.950000000000003" customHeight="1" x14ac:dyDescent="0.25">
      <c r="A43" s="127"/>
      <c r="B43" s="121"/>
      <c r="C43" s="47">
        <v>40</v>
      </c>
      <c r="D43" s="48" t="s">
        <v>318</v>
      </c>
      <c r="E43" s="47" t="s">
        <v>95</v>
      </c>
      <c r="F43" s="47" t="s">
        <v>447</v>
      </c>
      <c r="G43" s="57" t="s">
        <v>450</v>
      </c>
      <c r="H43" s="47" t="s">
        <v>25</v>
      </c>
      <c r="I43" s="50" t="s">
        <v>27</v>
      </c>
      <c r="J43" s="90">
        <v>1.6</v>
      </c>
      <c r="K43" s="35"/>
      <c r="L43" s="24">
        <f t="shared" si="0"/>
        <v>0</v>
      </c>
      <c r="M43" s="25" t="str">
        <f t="shared" si="1"/>
        <v>OK</v>
      </c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5"/>
      <c r="AI43" s="75"/>
      <c r="AJ43" s="75"/>
      <c r="AK43" s="75"/>
    </row>
    <row r="44" spans="1:37" ht="39.950000000000003" customHeight="1" x14ac:dyDescent="0.25">
      <c r="A44" s="127"/>
      <c r="B44" s="121"/>
      <c r="C44" s="47">
        <v>41</v>
      </c>
      <c r="D44" s="48" t="s">
        <v>318</v>
      </c>
      <c r="E44" s="47" t="s">
        <v>96</v>
      </c>
      <c r="F44" s="47" t="s">
        <v>447</v>
      </c>
      <c r="G44" s="57" t="s">
        <v>451</v>
      </c>
      <c r="H44" s="47" t="s">
        <v>25</v>
      </c>
      <c r="I44" s="50" t="s">
        <v>27</v>
      </c>
      <c r="J44" s="90">
        <v>1.56</v>
      </c>
      <c r="K44" s="35"/>
      <c r="L44" s="24">
        <f t="shared" si="0"/>
        <v>0</v>
      </c>
      <c r="M44" s="25" t="str">
        <f t="shared" si="1"/>
        <v>OK</v>
      </c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5"/>
      <c r="AI44" s="75"/>
      <c r="AJ44" s="75"/>
      <c r="AK44" s="75"/>
    </row>
    <row r="45" spans="1:37" ht="39.950000000000003" customHeight="1" x14ac:dyDescent="0.25">
      <c r="A45" s="127"/>
      <c r="B45" s="121"/>
      <c r="C45" s="47">
        <v>42</v>
      </c>
      <c r="D45" s="48" t="s">
        <v>318</v>
      </c>
      <c r="E45" s="47" t="s">
        <v>94</v>
      </c>
      <c r="F45" s="47" t="s">
        <v>447</v>
      </c>
      <c r="G45" s="57" t="s">
        <v>452</v>
      </c>
      <c r="H45" s="47" t="s">
        <v>25</v>
      </c>
      <c r="I45" s="50" t="s">
        <v>27</v>
      </c>
      <c r="J45" s="90">
        <v>1.6</v>
      </c>
      <c r="K45" s="35"/>
      <c r="L45" s="24">
        <f t="shared" si="0"/>
        <v>0</v>
      </c>
      <c r="M45" s="25" t="str">
        <f t="shared" si="1"/>
        <v>OK</v>
      </c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5"/>
      <c r="AI45" s="75"/>
      <c r="AJ45" s="75"/>
      <c r="AK45" s="75"/>
    </row>
    <row r="46" spans="1:37" ht="39.950000000000003" customHeight="1" x14ac:dyDescent="0.25">
      <c r="A46" s="127"/>
      <c r="B46" s="121"/>
      <c r="C46" s="47">
        <v>43</v>
      </c>
      <c r="D46" s="48" t="s">
        <v>318</v>
      </c>
      <c r="E46" s="58" t="s">
        <v>106</v>
      </c>
      <c r="F46" s="58" t="s">
        <v>416</v>
      </c>
      <c r="G46" s="49" t="s">
        <v>453</v>
      </c>
      <c r="H46" s="47" t="s">
        <v>25</v>
      </c>
      <c r="I46" s="50" t="s">
        <v>27</v>
      </c>
      <c r="J46" s="90">
        <v>2</v>
      </c>
      <c r="K46" s="35">
        <v>24</v>
      </c>
      <c r="L46" s="24">
        <f t="shared" si="0"/>
        <v>12</v>
      </c>
      <c r="M46" s="25" t="str">
        <f t="shared" si="1"/>
        <v>OK</v>
      </c>
      <c r="N46" s="74"/>
      <c r="O46" s="74">
        <v>12</v>
      </c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5"/>
      <c r="AI46" s="75"/>
      <c r="AJ46" s="75"/>
      <c r="AK46" s="75"/>
    </row>
    <row r="47" spans="1:37" ht="39.950000000000003" customHeight="1" x14ac:dyDescent="0.25">
      <c r="A47" s="127"/>
      <c r="B47" s="121"/>
      <c r="C47" s="47">
        <v>44</v>
      </c>
      <c r="D47" s="48" t="s">
        <v>318</v>
      </c>
      <c r="E47" s="58" t="s">
        <v>107</v>
      </c>
      <c r="F47" s="58" t="s">
        <v>416</v>
      </c>
      <c r="G47" s="49" t="s">
        <v>454</v>
      </c>
      <c r="H47" s="47" t="s">
        <v>25</v>
      </c>
      <c r="I47" s="50" t="s">
        <v>27</v>
      </c>
      <c r="J47" s="90">
        <v>2</v>
      </c>
      <c r="K47" s="35">
        <v>24</v>
      </c>
      <c r="L47" s="24">
        <f t="shared" si="0"/>
        <v>24</v>
      </c>
      <c r="M47" s="25" t="str">
        <f t="shared" si="1"/>
        <v>OK</v>
      </c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5"/>
      <c r="AI47" s="75"/>
      <c r="AJ47" s="75"/>
      <c r="AK47" s="75"/>
    </row>
    <row r="48" spans="1:37" ht="39.950000000000003" customHeight="1" x14ac:dyDescent="0.25">
      <c r="A48" s="127"/>
      <c r="B48" s="121"/>
      <c r="C48" s="47">
        <v>45</v>
      </c>
      <c r="D48" s="48" t="s">
        <v>325</v>
      </c>
      <c r="E48" s="58" t="s">
        <v>105</v>
      </c>
      <c r="F48" s="58" t="s">
        <v>455</v>
      </c>
      <c r="G48" s="59" t="s">
        <v>456</v>
      </c>
      <c r="H48" s="47" t="s">
        <v>25</v>
      </c>
      <c r="I48" s="50" t="s">
        <v>27</v>
      </c>
      <c r="J48" s="90">
        <v>10</v>
      </c>
      <c r="K48" s="35"/>
      <c r="L48" s="24">
        <f t="shared" si="0"/>
        <v>0</v>
      </c>
      <c r="M48" s="25" t="str">
        <f t="shared" si="1"/>
        <v>OK</v>
      </c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5"/>
      <c r="AI48" s="75"/>
      <c r="AJ48" s="75"/>
      <c r="AK48" s="75"/>
    </row>
    <row r="49" spans="1:37" ht="39.950000000000003" customHeight="1" x14ac:dyDescent="0.25">
      <c r="A49" s="127"/>
      <c r="B49" s="121"/>
      <c r="C49" s="47">
        <v>46</v>
      </c>
      <c r="D49" s="48" t="s">
        <v>318</v>
      </c>
      <c r="E49" s="47" t="s">
        <v>135</v>
      </c>
      <c r="F49" s="47" t="s">
        <v>457</v>
      </c>
      <c r="G49" s="49" t="s">
        <v>136</v>
      </c>
      <c r="H49" s="47" t="s">
        <v>25</v>
      </c>
      <c r="I49" s="50" t="s">
        <v>134</v>
      </c>
      <c r="J49" s="88">
        <v>0.8</v>
      </c>
      <c r="K49" s="35"/>
      <c r="L49" s="24">
        <f t="shared" si="0"/>
        <v>0</v>
      </c>
      <c r="M49" s="25" t="str">
        <f t="shared" si="1"/>
        <v>OK</v>
      </c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5"/>
      <c r="AI49" s="75"/>
      <c r="AJ49" s="75"/>
      <c r="AK49" s="75"/>
    </row>
    <row r="50" spans="1:37" ht="39.950000000000003" customHeight="1" x14ac:dyDescent="0.25">
      <c r="A50" s="128"/>
      <c r="B50" s="122"/>
      <c r="C50" s="47">
        <v>47</v>
      </c>
      <c r="D50" s="48" t="s">
        <v>318</v>
      </c>
      <c r="E50" s="47" t="s">
        <v>132</v>
      </c>
      <c r="F50" s="47" t="s">
        <v>458</v>
      </c>
      <c r="G50" s="49" t="s">
        <v>133</v>
      </c>
      <c r="H50" s="47" t="s">
        <v>25</v>
      </c>
      <c r="I50" s="50" t="s">
        <v>134</v>
      </c>
      <c r="J50" s="88">
        <v>1.1599999999999999</v>
      </c>
      <c r="K50" s="35">
        <v>250</v>
      </c>
      <c r="L50" s="24">
        <f t="shared" si="0"/>
        <v>250</v>
      </c>
      <c r="M50" s="25" t="str">
        <f t="shared" si="1"/>
        <v>OK</v>
      </c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5"/>
      <c r="AI50" s="75"/>
      <c r="AJ50" s="75"/>
      <c r="AK50" s="75"/>
    </row>
    <row r="51" spans="1:37" ht="39.950000000000003" customHeight="1" x14ac:dyDescent="0.25">
      <c r="A51" s="110">
        <v>6</v>
      </c>
      <c r="B51" s="112" t="s">
        <v>410</v>
      </c>
      <c r="C51" s="51">
        <v>48</v>
      </c>
      <c r="D51" s="52" t="s">
        <v>318</v>
      </c>
      <c r="E51" s="60" t="s">
        <v>108</v>
      </c>
      <c r="F51" s="60" t="s">
        <v>412</v>
      </c>
      <c r="G51" s="53" t="s">
        <v>459</v>
      </c>
      <c r="H51" s="51" t="s">
        <v>25</v>
      </c>
      <c r="I51" s="54" t="s">
        <v>27</v>
      </c>
      <c r="J51" s="91">
        <v>1.36</v>
      </c>
      <c r="K51" s="35">
        <v>420</v>
      </c>
      <c r="L51" s="24">
        <f t="shared" si="0"/>
        <v>420</v>
      </c>
      <c r="M51" s="25" t="str">
        <f t="shared" si="1"/>
        <v>OK</v>
      </c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5"/>
      <c r="AI51" s="75"/>
      <c r="AJ51" s="75"/>
      <c r="AK51" s="75"/>
    </row>
    <row r="52" spans="1:37" ht="39.950000000000003" customHeight="1" x14ac:dyDescent="0.25">
      <c r="A52" s="110"/>
      <c r="B52" s="113"/>
      <c r="C52" s="51">
        <v>49</v>
      </c>
      <c r="D52" s="52" t="s">
        <v>318</v>
      </c>
      <c r="E52" s="60" t="s">
        <v>109</v>
      </c>
      <c r="F52" s="60" t="s">
        <v>412</v>
      </c>
      <c r="G52" s="53" t="s">
        <v>460</v>
      </c>
      <c r="H52" s="51" t="s">
        <v>25</v>
      </c>
      <c r="I52" s="54" t="s">
        <v>27</v>
      </c>
      <c r="J52" s="91">
        <v>1.38</v>
      </c>
      <c r="K52" s="35">
        <v>420</v>
      </c>
      <c r="L52" s="24">
        <f t="shared" si="0"/>
        <v>420</v>
      </c>
      <c r="M52" s="25" t="str">
        <f t="shared" si="1"/>
        <v>OK</v>
      </c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5"/>
      <c r="AI52" s="75"/>
      <c r="AJ52" s="75"/>
      <c r="AK52" s="75"/>
    </row>
    <row r="53" spans="1:37" ht="39.950000000000003" customHeight="1" x14ac:dyDescent="0.25">
      <c r="A53" s="110"/>
      <c r="B53" s="113"/>
      <c r="C53" s="51">
        <v>50</v>
      </c>
      <c r="D53" s="52" t="s">
        <v>318</v>
      </c>
      <c r="E53" s="60" t="s">
        <v>110</v>
      </c>
      <c r="F53" s="60" t="s">
        <v>412</v>
      </c>
      <c r="G53" s="53" t="s">
        <v>461</v>
      </c>
      <c r="H53" s="51" t="s">
        <v>25</v>
      </c>
      <c r="I53" s="54" t="s">
        <v>27</v>
      </c>
      <c r="J53" s="91">
        <v>1.36</v>
      </c>
      <c r="K53" s="35">
        <v>120</v>
      </c>
      <c r="L53" s="24">
        <f t="shared" si="0"/>
        <v>120</v>
      </c>
      <c r="M53" s="25" t="str">
        <f t="shared" si="1"/>
        <v>OK</v>
      </c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5"/>
      <c r="AI53" s="75"/>
      <c r="AJ53" s="75"/>
      <c r="AK53" s="75"/>
    </row>
    <row r="54" spans="1:37" ht="39.950000000000003" customHeight="1" x14ac:dyDescent="0.25">
      <c r="A54" s="110"/>
      <c r="B54" s="113"/>
      <c r="C54" s="51">
        <v>51</v>
      </c>
      <c r="D54" s="52" t="s">
        <v>318</v>
      </c>
      <c r="E54" s="60" t="s">
        <v>111</v>
      </c>
      <c r="F54" s="60" t="s">
        <v>412</v>
      </c>
      <c r="G54" s="53" t="s">
        <v>462</v>
      </c>
      <c r="H54" s="51" t="s">
        <v>25</v>
      </c>
      <c r="I54" s="54" t="s">
        <v>27</v>
      </c>
      <c r="J54" s="91">
        <v>1.36</v>
      </c>
      <c r="K54" s="35">
        <v>240</v>
      </c>
      <c r="L54" s="24">
        <f t="shared" si="0"/>
        <v>240</v>
      </c>
      <c r="M54" s="25" t="str">
        <f t="shared" si="1"/>
        <v>OK</v>
      </c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5"/>
      <c r="AI54" s="75"/>
      <c r="AJ54" s="75"/>
      <c r="AK54" s="75"/>
    </row>
    <row r="55" spans="1:37" ht="39.950000000000003" customHeight="1" x14ac:dyDescent="0.25">
      <c r="A55" s="111"/>
      <c r="B55" s="114"/>
      <c r="C55" s="51">
        <v>52</v>
      </c>
      <c r="D55" s="52" t="s">
        <v>326</v>
      </c>
      <c r="E55" s="51" t="s">
        <v>112</v>
      </c>
      <c r="F55" s="51" t="s">
        <v>414</v>
      </c>
      <c r="G55" s="53" t="s">
        <v>113</v>
      </c>
      <c r="H55" s="51" t="s">
        <v>25</v>
      </c>
      <c r="I55" s="54" t="s">
        <v>114</v>
      </c>
      <c r="J55" s="89">
        <v>4.72</v>
      </c>
      <c r="K55" s="35"/>
      <c r="L55" s="24">
        <f t="shared" si="0"/>
        <v>0</v>
      </c>
      <c r="M55" s="25" t="str">
        <f t="shared" si="1"/>
        <v>OK</v>
      </c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5"/>
      <c r="AI55" s="75"/>
      <c r="AJ55" s="75"/>
      <c r="AK55" s="75"/>
    </row>
    <row r="56" spans="1:37" ht="39.950000000000003" customHeight="1" x14ac:dyDescent="0.25">
      <c r="A56" s="126">
        <v>7</v>
      </c>
      <c r="B56" s="120" t="s">
        <v>410</v>
      </c>
      <c r="C56" s="47">
        <v>53</v>
      </c>
      <c r="D56" s="48" t="s">
        <v>316</v>
      </c>
      <c r="E56" s="47" t="s">
        <v>143</v>
      </c>
      <c r="F56" s="47" t="s">
        <v>463</v>
      </c>
      <c r="G56" s="49" t="s">
        <v>144</v>
      </c>
      <c r="H56" s="47" t="s">
        <v>33</v>
      </c>
      <c r="I56" s="50" t="s">
        <v>27</v>
      </c>
      <c r="J56" s="88">
        <v>0.73</v>
      </c>
      <c r="K56" s="35"/>
      <c r="L56" s="24">
        <f t="shared" si="0"/>
        <v>0</v>
      </c>
      <c r="M56" s="25" t="str">
        <f t="shared" si="1"/>
        <v>OK</v>
      </c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5"/>
      <c r="AI56" s="75"/>
      <c r="AJ56" s="75"/>
      <c r="AK56" s="75"/>
    </row>
    <row r="57" spans="1:37" ht="39.950000000000003" customHeight="1" x14ac:dyDescent="0.25">
      <c r="A57" s="127"/>
      <c r="B57" s="121"/>
      <c r="C57" s="47">
        <v>54</v>
      </c>
      <c r="D57" s="48" t="s">
        <v>316</v>
      </c>
      <c r="E57" s="47" t="s">
        <v>145</v>
      </c>
      <c r="F57" s="47" t="s">
        <v>463</v>
      </c>
      <c r="G57" s="49" t="s">
        <v>146</v>
      </c>
      <c r="H57" s="47" t="s">
        <v>33</v>
      </c>
      <c r="I57" s="50" t="s">
        <v>27</v>
      </c>
      <c r="J57" s="88">
        <v>0.73</v>
      </c>
      <c r="K57" s="35"/>
      <c r="L57" s="24">
        <f t="shared" si="0"/>
        <v>0</v>
      </c>
      <c r="M57" s="25" t="str">
        <f t="shared" si="1"/>
        <v>OK</v>
      </c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5"/>
      <c r="AI57" s="75"/>
      <c r="AJ57" s="75"/>
      <c r="AK57" s="75"/>
    </row>
    <row r="58" spans="1:37" ht="39.950000000000003" customHeight="1" x14ac:dyDescent="0.25">
      <c r="A58" s="127"/>
      <c r="B58" s="121"/>
      <c r="C58" s="47">
        <v>55</v>
      </c>
      <c r="D58" s="48" t="s">
        <v>316</v>
      </c>
      <c r="E58" s="47" t="s">
        <v>147</v>
      </c>
      <c r="F58" s="47" t="s">
        <v>463</v>
      </c>
      <c r="G58" s="49" t="s">
        <v>148</v>
      </c>
      <c r="H58" s="47" t="s">
        <v>33</v>
      </c>
      <c r="I58" s="50" t="s">
        <v>27</v>
      </c>
      <c r="J58" s="88">
        <v>0.73</v>
      </c>
      <c r="K58" s="35"/>
      <c r="L58" s="24">
        <f t="shared" si="0"/>
        <v>0</v>
      </c>
      <c r="M58" s="25" t="str">
        <f t="shared" si="1"/>
        <v>OK</v>
      </c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5"/>
      <c r="AI58" s="75"/>
      <c r="AJ58" s="75"/>
      <c r="AK58" s="75"/>
    </row>
    <row r="59" spans="1:37" ht="39.950000000000003" customHeight="1" x14ac:dyDescent="0.25">
      <c r="A59" s="127"/>
      <c r="B59" s="121"/>
      <c r="C59" s="47">
        <v>56</v>
      </c>
      <c r="D59" s="48" t="s">
        <v>316</v>
      </c>
      <c r="E59" s="47" t="s">
        <v>149</v>
      </c>
      <c r="F59" s="47" t="s">
        <v>463</v>
      </c>
      <c r="G59" s="49" t="s">
        <v>150</v>
      </c>
      <c r="H59" s="47" t="s">
        <v>25</v>
      </c>
      <c r="I59" s="50" t="s">
        <v>27</v>
      </c>
      <c r="J59" s="88">
        <v>0.73</v>
      </c>
      <c r="K59" s="35"/>
      <c r="L59" s="24">
        <f t="shared" si="0"/>
        <v>0</v>
      </c>
      <c r="M59" s="25" t="str">
        <f t="shared" si="1"/>
        <v>OK</v>
      </c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5"/>
      <c r="AI59" s="75"/>
      <c r="AJ59" s="75"/>
      <c r="AK59" s="75"/>
    </row>
    <row r="60" spans="1:37" ht="39.950000000000003" customHeight="1" x14ac:dyDescent="0.25">
      <c r="A60" s="127"/>
      <c r="B60" s="121"/>
      <c r="C60" s="47">
        <v>57</v>
      </c>
      <c r="D60" s="48" t="s">
        <v>316</v>
      </c>
      <c r="E60" s="47" t="s">
        <v>151</v>
      </c>
      <c r="F60" s="47" t="s">
        <v>463</v>
      </c>
      <c r="G60" s="49" t="s">
        <v>152</v>
      </c>
      <c r="H60" s="47" t="s">
        <v>33</v>
      </c>
      <c r="I60" s="50" t="s">
        <v>27</v>
      </c>
      <c r="J60" s="88">
        <v>0.73</v>
      </c>
      <c r="K60" s="35"/>
      <c r="L60" s="24">
        <f t="shared" si="0"/>
        <v>0</v>
      </c>
      <c r="M60" s="25" t="str">
        <f t="shared" si="1"/>
        <v>OK</v>
      </c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5"/>
      <c r="AI60" s="75"/>
      <c r="AJ60" s="75"/>
      <c r="AK60" s="75"/>
    </row>
    <row r="61" spans="1:37" ht="39.950000000000003" customHeight="1" x14ac:dyDescent="0.25">
      <c r="A61" s="127"/>
      <c r="B61" s="121"/>
      <c r="C61" s="47">
        <v>58</v>
      </c>
      <c r="D61" s="48" t="s">
        <v>317</v>
      </c>
      <c r="E61" s="61" t="s">
        <v>159</v>
      </c>
      <c r="F61" s="61" t="s">
        <v>464</v>
      </c>
      <c r="G61" s="49" t="s">
        <v>465</v>
      </c>
      <c r="H61" s="47" t="s">
        <v>33</v>
      </c>
      <c r="I61" s="50" t="s">
        <v>27</v>
      </c>
      <c r="J61" s="88">
        <v>1.42</v>
      </c>
      <c r="K61" s="35"/>
      <c r="L61" s="24">
        <f t="shared" si="0"/>
        <v>0</v>
      </c>
      <c r="M61" s="25" t="str">
        <f t="shared" si="1"/>
        <v>OK</v>
      </c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5"/>
      <c r="AI61" s="75"/>
      <c r="AJ61" s="75"/>
      <c r="AK61" s="75"/>
    </row>
    <row r="62" spans="1:37" ht="39.950000000000003" customHeight="1" x14ac:dyDescent="0.25">
      <c r="A62" s="127"/>
      <c r="B62" s="121"/>
      <c r="C62" s="47">
        <v>59</v>
      </c>
      <c r="D62" s="48" t="s">
        <v>317</v>
      </c>
      <c r="E62" s="61" t="s">
        <v>158</v>
      </c>
      <c r="F62" s="61" t="s">
        <v>464</v>
      </c>
      <c r="G62" s="49" t="s">
        <v>466</v>
      </c>
      <c r="H62" s="47" t="s">
        <v>33</v>
      </c>
      <c r="I62" s="50" t="s">
        <v>27</v>
      </c>
      <c r="J62" s="88">
        <v>1.42</v>
      </c>
      <c r="K62" s="35"/>
      <c r="L62" s="24">
        <f t="shared" si="0"/>
        <v>0</v>
      </c>
      <c r="M62" s="25" t="str">
        <f t="shared" si="1"/>
        <v>OK</v>
      </c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5"/>
      <c r="AI62" s="75"/>
      <c r="AJ62" s="75"/>
      <c r="AK62" s="75"/>
    </row>
    <row r="63" spans="1:37" ht="39.950000000000003" customHeight="1" x14ac:dyDescent="0.25">
      <c r="A63" s="127"/>
      <c r="B63" s="121"/>
      <c r="C63" s="47">
        <v>60</v>
      </c>
      <c r="D63" s="48" t="s">
        <v>317</v>
      </c>
      <c r="E63" s="47" t="s">
        <v>157</v>
      </c>
      <c r="F63" s="47" t="s">
        <v>464</v>
      </c>
      <c r="G63" s="49" t="s">
        <v>467</v>
      </c>
      <c r="H63" s="47" t="s">
        <v>33</v>
      </c>
      <c r="I63" s="50" t="s">
        <v>27</v>
      </c>
      <c r="J63" s="88">
        <v>1.42</v>
      </c>
      <c r="K63" s="35"/>
      <c r="L63" s="24">
        <f t="shared" si="0"/>
        <v>0</v>
      </c>
      <c r="M63" s="25" t="str">
        <f t="shared" si="1"/>
        <v>OK</v>
      </c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5"/>
      <c r="AI63" s="75"/>
      <c r="AJ63" s="75"/>
      <c r="AK63" s="75"/>
    </row>
    <row r="64" spans="1:37" ht="39.950000000000003" customHeight="1" x14ac:dyDescent="0.25">
      <c r="A64" s="127"/>
      <c r="B64" s="121"/>
      <c r="C64" s="47">
        <v>61</v>
      </c>
      <c r="D64" s="48" t="s">
        <v>317</v>
      </c>
      <c r="E64" s="61" t="s">
        <v>161</v>
      </c>
      <c r="F64" s="61" t="s">
        <v>464</v>
      </c>
      <c r="G64" s="49" t="s">
        <v>468</v>
      </c>
      <c r="H64" s="47" t="s">
        <v>33</v>
      </c>
      <c r="I64" s="50" t="s">
        <v>27</v>
      </c>
      <c r="J64" s="88">
        <v>1.42</v>
      </c>
      <c r="K64" s="35"/>
      <c r="L64" s="24">
        <f t="shared" si="0"/>
        <v>0</v>
      </c>
      <c r="M64" s="25" t="str">
        <f t="shared" si="1"/>
        <v>OK</v>
      </c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5"/>
      <c r="AI64" s="75"/>
      <c r="AJ64" s="75"/>
      <c r="AK64" s="75"/>
    </row>
    <row r="65" spans="1:37" ht="39.950000000000003" customHeight="1" x14ac:dyDescent="0.25">
      <c r="A65" s="127"/>
      <c r="B65" s="121"/>
      <c r="C65" s="47">
        <v>62</v>
      </c>
      <c r="D65" s="48" t="s">
        <v>317</v>
      </c>
      <c r="E65" s="47" t="s">
        <v>153</v>
      </c>
      <c r="F65" s="47" t="s">
        <v>464</v>
      </c>
      <c r="G65" s="49" t="s">
        <v>469</v>
      </c>
      <c r="H65" s="47" t="s">
        <v>33</v>
      </c>
      <c r="I65" s="50" t="s">
        <v>27</v>
      </c>
      <c r="J65" s="88">
        <v>1.42</v>
      </c>
      <c r="K65" s="35"/>
      <c r="L65" s="24">
        <f t="shared" si="0"/>
        <v>0</v>
      </c>
      <c r="M65" s="25" t="str">
        <f t="shared" si="1"/>
        <v>OK</v>
      </c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5"/>
      <c r="AI65" s="75"/>
      <c r="AJ65" s="75"/>
      <c r="AK65" s="75"/>
    </row>
    <row r="66" spans="1:37" ht="39.950000000000003" customHeight="1" x14ac:dyDescent="0.25">
      <c r="A66" s="127"/>
      <c r="B66" s="121"/>
      <c r="C66" s="47">
        <v>63</v>
      </c>
      <c r="D66" s="48" t="s">
        <v>317</v>
      </c>
      <c r="E66" s="47" t="s">
        <v>156</v>
      </c>
      <c r="F66" s="47" t="s">
        <v>464</v>
      </c>
      <c r="G66" s="49" t="s">
        <v>470</v>
      </c>
      <c r="H66" s="47" t="s">
        <v>33</v>
      </c>
      <c r="I66" s="50" t="s">
        <v>27</v>
      </c>
      <c r="J66" s="88">
        <v>1.42</v>
      </c>
      <c r="K66" s="35"/>
      <c r="L66" s="24">
        <f t="shared" si="0"/>
        <v>0</v>
      </c>
      <c r="M66" s="25" t="str">
        <f t="shared" si="1"/>
        <v>OK</v>
      </c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5"/>
      <c r="AI66" s="75"/>
      <c r="AJ66" s="75"/>
      <c r="AK66" s="75"/>
    </row>
    <row r="67" spans="1:37" ht="39.950000000000003" customHeight="1" x14ac:dyDescent="0.25">
      <c r="A67" s="127"/>
      <c r="B67" s="121"/>
      <c r="C67" s="47">
        <v>64</v>
      </c>
      <c r="D67" s="48" t="s">
        <v>317</v>
      </c>
      <c r="E67" s="47" t="s">
        <v>154</v>
      </c>
      <c r="F67" s="47" t="s">
        <v>464</v>
      </c>
      <c r="G67" s="49" t="s">
        <v>471</v>
      </c>
      <c r="H67" s="47" t="s">
        <v>33</v>
      </c>
      <c r="I67" s="50" t="s">
        <v>27</v>
      </c>
      <c r="J67" s="88">
        <v>1.42</v>
      </c>
      <c r="K67" s="35"/>
      <c r="L67" s="24">
        <f t="shared" si="0"/>
        <v>0</v>
      </c>
      <c r="M67" s="25" t="str">
        <f t="shared" si="1"/>
        <v>OK</v>
      </c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5"/>
      <c r="AI67" s="75"/>
      <c r="AJ67" s="75"/>
      <c r="AK67" s="75"/>
    </row>
    <row r="68" spans="1:37" ht="39.950000000000003" customHeight="1" x14ac:dyDescent="0.25">
      <c r="A68" s="127"/>
      <c r="B68" s="121"/>
      <c r="C68" s="47">
        <v>65</v>
      </c>
      <c r="D68" s="48" t="s">
        <v>317</v>
      </c>
      <c r="E68" s="47" t="s">
        <v>155</v>
      </c>
      <c r="F68" s="47" t="s">
        <v>464</v>
      </c>
      <c r="G68" s="49" t="s">
        <v>472</v>
      </c>
      <c r="H68" s="47" t="s">
        <v>33</v>
      </c>
      <c r="I68" s="50" t="s">
        <v>27</v>
      </c>
      <c r="J68" s="88">
        <v>1.42</v>
      </c>
      <c r="K68" s="40"/>
      <c r="L68" s="24">
        <f t="shared" si="0"/>
        <v>0</v>
      </c>
      <c r="M68" s="25" t="str">
        <f t="shared" si="1"/>
        <v>OK</v>
      </c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5"/>
      <c r="AI68" s="75"/>
      <c r="AJ68" s="75"/>
      <c r="AK68" s="75"/>
    </row>
    <row r="69" spans="1:37" ht="39.950000000000003" customHeight="1" x14ac:dyDescent="0.25">
      <c r="A69" s="127"/>
      <c r="B69" s="121"/>
      <c r="C69" s="47">
        <v>66</v>
      </c>
      <c r="D69" s="48" t="s">
        <v>317</v>
      </c>
      <c r="E69" s="61" t="s">
        <v>160</v>
      </c>
      <c r="F69" s="47" t="s">
        <v>464</v>
      </c>
      <c r="G69" s="49" t="s">
        <v>473</v>
      </c>
      <c r="H69" s="47" t="s">
        <v>33</v>
      </c>
      <c r="I69" s="50" t="s">
        <v>27</v>
      </c>
      <c r="J69" s="88">
        <v>1.42</v>
      </c>
      <c r="K69" s="35"/>
      <c r="L69" s="24">
        <f t="shared" ref="L69:L132" si="2">K69-(SUM(N69:AG69))</f>
        <v>0</v>
      </c>
      <c r="M69" s="25" t="str">
        <f t="shared" ref="M69:M132" si="3">IF(L69&lt;0,"ATENÇÃO","OK")</f>
        <v>OK</v>
      </c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5"/>
      <c r="AI69" s="75"/>
      <c r="AJ69" s="75"/>
      <c r="AK69" s="75"/>
    </row>
    <row r="70" spans="1:37" ht="39.950000000000003" customHeight="1" x14ac:dyDescent="0.25">
      <c r="A70" s="127"/>
      <c r="B70" s="121"/>
      <c r="C70" s="47">
        <v>67</v>
      </c>
      <c r="D70" s="48" t="s">
        <v>317</v>
      </c>
      <c r="E70" s="47" t="s">
        <v>162</v>
      </c>
      <c r="F70" s="47" t="s">
        <v>464</v>
      </c>
      <c r="G70" s="49" t="s">
        <v>474</v>
      </c>
      <c r="H70" s="47" t="s">
        <v>33</v>
      </c>
      <c r="I70" s="50" t="s">
        <v>27</v>
      </c>
      <c r="J70" s="88">
        <v>1.42</v>
      </c>
      <c r="K70" s="35"/>
      <c r="L70" s="24">
        <f t="shared" si="2"/>
        <v>0</v>
      </c>
      <c r="M70" s="25" t="str">
        <f t="shared" si="3"/>
        <v>OK</v>
      </c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5"/>
      <c r="AI70" s="75"/>
      <c r="AJ70" s="75"/>
      <c r="AK70" s="75"/>
    </row>
    <row r="71" spans="1:37" ht="39.950000000000003" customHeight="1" x14ac:dyDescent="0.25">
      <c r="A71" s="127"/>
      <c r="B71" s="121"/>
      <c r="C71" s="47">
        <v>68</v>
      </c>
      <c r="D71" s="48" t="s">
        <v>317</v>
      </c>
      <c r="E71" s="47" t="s">
        <v>163</v>
      </c>
      <c r="F71" s="47" t="s">
        <v>464</v>
      </c>
      <c r="G71" s="49" t="s">
        <v>475</v>
      </c>
      <c r="H71" s="47" t="s">
        <v>33</v>
      </c>
      <c r="I71" s="50" t="s">
        <v>27</v>
      </c>
      <c r="J71" s="88">
        <v>1.42</v>
      </c>
      <c r="K71" s="35"/>
      <c r="L71" s="24">
        <f t="shared" si="2"/>
        <v>0</v>
      </c>
      <c r="M71" s="25" t="str">
        <f t="shared" si="3"/>
        <v>OK</v>
      </c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5"/>
      <c r="AI71" s="75"/>
      <c r="AJ71" s="75"/>
      <c r="AK71" s="75"/>
    </row>
    <row r="72" spans="1:37" ht="39.950000000000003" customHeight="1" x14ac:dyDescent="0.25">
      <c r="A72" s="127"/>
      <c r="B72" s="121"/>
      <c r="C72" s="47">
        <v>69</v>
      </c>
      <c r="D72" s="48" t="s">
        <v>318</v>
      </c>
      <c r="E72" s="47" t="s">
        <v>124</v>
      </c>
      <c r="F72" s="47" t="s">
        <v>476</v>
      </c>
      <c r="G72" s="49" t="s">
        <v>125</v>
      </c>
      <c r="H72" s="47" t="s">
        <v>25</v>
      </c>
      <c r="I72" s="50" t="s">
        <v>27</v>
      </c>
      <c r="J72" s="88">
        <v>1.19</v>
      </c>
      <c r="K72" s="35">
        <v>30</v>
      </c>
      <c r="L72" s="24">
        <f t="shared" si="2"/>
        <v>30</v>
      </c>
      <c r="M72" s="25" t="str">
        <f t="shared" si="3"/>
        <v>OK</v>
      </c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5"/>
      <c r="AI72" s="75"/>
      <c r="AJ72" s="75"/>
      <c r="AK72" s="75"/>
    </row>
    <row r="73" spans="1:37" ht="39.950000000000003" customHeight="1" x14ac:dyDescent="0.25">
      <c r="A73" s="127"/>
      <c r="B73" s="121"/>
      <c r="C73" s="47">
        <v>70</v>
      </c>
      <c r="D73" s="48" t="s">
        <v>318</v>
      </c>
      <c r="E73" s="47" t="s">
        <v>115</v>
      </c>
      <c r="F73" s="47" t="s">
        <v>477</v>
      </c>
      <c r="G73" s="49" t="s">
        <v>327</v>
      </c>
      <c r="H73" s="47" t="s">
        <v>28</v>
      </c>
      <c r="I73" s="50" t="s">
        <v>27</v>
      </c>
      <c r="J73" s="88">
        <v>1.64</v>
      </c>
      <c r="K73" s="35">
        <v>40</v>
      </c>
      <c r="L73" s="24">
        <f t="shared" si="2"/>
        <v>40</v>
      </c>
      <c r="M73" s="25" t="str">
        <f t="shared" si="3"/>
        <v>OK</v>
      </c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5"/>
      <c r="AI73" s="75"/>
      <c r="AJ73" s="75"/>
      <c r="AK73" s="75"/>
    </row>
    <row r="74" spans="1:37" ht="39.950000000000003" customHeight="1" x14ac:dyDescent="0.25">
      <c r="A74" s="127"/>
      <c r="B74" s="121"/>
      <c r="C74" s="47">
        <v>71</v>
      </c>
      <c r="D74" s="48" t="s">
        <v>318</v>
      </c>
      <c r="E74" s="47" t="s">
        <v>116</v>
      </c>
      <c r="F74" s="47" t="s">
        <v>477</v>
      </c>
      <c r="G74" s="49" t="s">
        <v>328</v>
      </c>
      <c r="H74" s="47" t="s">
        <v>28</v>
      </c>
      <c r="I74" s="50" t="s">
        <v>27</v>
      </c>
      <c r="J74" s="88">
        <v>1.43</v>
      </c>
      <c r="K74" s="35">
        <v>40</v>
      </c>
      <c r="L74" s="24">
        <f t="shared" si="2"/>
        <v>10</v>
      </c>
      <c r="M74" s="25" t="str">
        <f t="shared" si="3"/>
        <v>OK</v>
      </c>
      <c r="N74" s="74"/>
      <c r="O74" s="74">
        <v>30</v>
      </c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5"/>
      <c r="AI74" s="75"/>
      <c r="AJ74" s="75"/>
      <c r="AK74" s="75"/>
    </row>
    <row r="75" spans="1:37" ht="39.950000000000003" customHeight="1" x14ac:dyDescent="0.25">
      <c r="A75" s="127"/>
      <c r="B75" s="121"/>
      <c r="C75" s="47">
        <v>72</v>
      </c>
      <c r="D75" s="48" t="s">
        <v>318</v>
      </c>
      <c r="E75" s="47" t="s">
        <v>117</v>
      </c>
      <c r="F75" s="47" t="s">
        <v>477</v>
      </c>
      <c r="G75" s="49" t="s">
        <v>329</v>
      </c>
      <c r="H75" s="47" t="s">
        <v>28</v>
      </c>
      <c r="I75" s="50" t="s">
        <v>27</v>
      </c>
      <c r="J75" s="88">
        <v>1.42</v>
      </c>
      <c r="K75" s="35">
        <v>40</v>
      </c>
      <c r="L75" s="24">
        <f t="shared" si="2"/>
        <v>10</v>
      </c>
      <c r="M75" s="25" t="str">
        <f t="shared" si="3"/>
        <v>OK</v>
      </c>
      <c r="N75" s="74"/>
      <c r="O75" s="74">
        <v>30</v>
      </c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5"/>
      <c r="AI75" s="75"/>
      <c r="AJ75" s="75"/>
      <c r="AK75" s="75"/>
    </row>
    <row r="76" spans="1:37" ht="39.950000000000003" customHeight="1" x14ac:dyDescent="0.25">
      <c r="A76" s="127"/>
      <c r="B76" s="121"/>
      <c r="C76" s="47">
        <v>73</v>
      </c>
      <c r="D76" s="48" t="s">
        <v>318</v>
      </c>
      <c r="E76" s="47" t="s">
        <v>118</v>
      </c>
      <c r="F76" s="47" t="s">
        <v>477</v>
      </c>
      <c r="G76" s="49" t="s">
        <v>330</v>
      </c>
      <c r="H76" s="47" t="s">
        <v>28</v>
      </c>
      <c r="I76" s="50" t="s">
        <v>27</v>
      </c>
      <c r="J76" s="88">
        <v>1.84</v>
      </c>
      <c r="K76" s="35">
        <v>40</v>
      </c>
      <c r="L76" s="24">
        <f t="shared" si="2"/>
        <v>40</v>
      </c>
      <c r="M76" s="25" t="str">
        <f t="shared" si="3"/>
        <v>OK</v>
      </c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5"/>
      <c r="AI76" s="75"/>
      <c r="AJ76" s="75"/>
      <c r="AK76" s="75"/>
    </row>
    <row r="77" spans="1:37" ht="39.950000000000003" customHeight="1" x14ac:dyDescent="0.25">
      <c r="A77" s="127"/>
      <c r="B77" s="121"/>
      <c r="C77" s="47">
        <v>74</v>
      </c>
      <c r="D77" s="48" t="s">
        <v>318</v>
      </c>
      <c r="E77" s="47" t="s">
        <v>119</v>
      </c>
      <c r="F77" s="47" t="s">
        <v>477</v>
      </c>
      <c r="G77" s="49" t="s">
        <v>331</v>
      </c>
      <c r="H77" s="47" t="s">
        <v>28</v>
      </c>
      <c r="I77" s="50" t="s">
        <v>27</v>
      </c>
      <c r="J77" s="88">
        <v>1.88</v>
      </c>
      <c r="K77" s="35">
        <v>40</v>
      </c>
      <c r="L77" s="24">
        <f t="shared" si="2"/>
        <v>40</v>
      </c>
      <c r="M77" s="25" t="str">
        <f t="shared" si="3"/>
        <v>OK</v>
      </c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5"/>
      <c r="AI77" s="75"/>
      <c r="AJ77" s="75"/>
      <c r="AK77" s="75"/>
    </row>
    <row r="78" spans="1:37" ht="39.950000000000003" customHeight="1" x14ac:dyDescent="0.25">
      <c r="A78" s="127"/>
      <c r="B78" s="121"/>
      <c r="C78" s="47">
        <v>75</v>
      </c>
      <c r="D78" s="48" t="s">
        <v>318</v>
      </c>
      <c r="E78" s="47" t="s">
        <v>120</v>
      </c>
      <c r="F78" s="47" t="s">
        <v>412</v>
      </c>
      <c r="G78" s="49" t="s">
        <v>332</v>
      </c>
      <c r="H78" s="47" t="s">
        <v>28</v>
      </c>
      <c r="I78" s="50" t="s">
        <v>27</v>
      </c>
      <c r="J78" s="92">
        <v>2.4700000000000002</v>
      </c>
      <c r="K78" s="35">
        <v>30</v>
      </c>
      <c r="L78" s="24">
        <f t="shared" si="2"/>
        <v>30</v>
      </c>
      <c r="M78" s="25" t="str">
        <f t="shared" si="3"/>
        <v>OK</v>
      </c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5"/>
      <c r="AI78" s="75"/>
      <c r="AJ78" s="75"/>
      <c r="AK78" s="75"/>
    </row>
    <row r="79" spans="1:37" ht="39.950000000000003" customHeight="1" x14ac:dyDescent="0.25">
      <c r="A79" s="127"/>
      <c r="B79" s="121"/>
      <c r="C79" s="47">
        <v>76</v>
      </c>
      <c r="D79" s="48" t="s">
        <v>318</v>
      </c>
      <c r="E79" s="47" t="s">
        <v>121</v>
      </c>
      <c r="F79" s="47" t="s">
        <v>412</v>
      </c>
      <c r="G79" s="49" t="s">
        <v>333</v>
      </c>
      <c r="H79" s="47" t="s">
        <v>28</v>
      </c>
      <c r="I79" s="50" t="s">
        <v>27</v>
      </c>
      <c r="J79" s="92">
        <v>4.34</v>
      </c>
      <c r="K79" s="35">
        <v>15</v>
      </c>
      <c r="L79" s="24">
        <f t="shared" si="2"/>
        <v>15</v>
      </c>
      <c r="M79" s="25" t="str">
        <f t="shared" si="3"/>
        <v>OK</v>
      </c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5"/>
      <c r="AI79" s="75"/>
      <c r="AJ79" s="75"/>
      <c r="AK79" s="75"/>
    </row>
    <row r="80" spans="1:37" ht="39.950000000000003" customHeight="1" x14ac:dyDescent="0.25">
      <c r="A80" s="127"/>
      <c r="B80" s="121"/>
      <c r="C80" s="47">
        <v>77</v>
      </c>
      <c r="D80" s="48" t="s">
        <v>318</v>
      </c>
      <c r="E80" s="47" t="s">
        <v>122</v>
      </c>
      <c r="F80" s="47" t="s">
        <v>412</v>
      </c>
      <c r="G80" s="49" t="s">
        <v>334</v>
      </c>
      <c r="H80" s="47" t="s">
        <v>28</v>
      </c>
      <c r="I80" s="50" t="s">
        <v>27</v>
      </c>
      <c r="J80" s="92">
        <v>10.94</v>
      </c>
      <c r="K80" s="35">
        <v>10</v>
      </c>
      <c r="L80" s="24">
        <f t="shared" si="2"/>
        <v>10</v>
      </c>
      <c r="M80" s="25" t="str">
        <f t="shared" si="3"/>
        <v>OK</v>
      </c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5"/>
      <c r="AI80" s="75"/>
      <c r="AJ80" s="75"/>
      <c r="AK80" s="75"/>
    </row>
    <row r="81" spans="1:37" ht="39.950000000000003" customHeight="1" x14ac:dyDescent="0.25">
      <c r="A81" s="127"/>
      <c r="B81" s="121"/>
      <c r="C81" s="47">
        <v>78</v>
      </c>
      <c r="D81" s="48" t="s">
        <v>336</v>
      </c>
      <c r="E81" s="47" t="s">
        <v>128</v>
      </c>
      <c r="F81" s="47" t="s">
        <v>478</v>
      </c>
      <c r="G81" s="67" t="s">
        <v>479</v>
      </c>
      <c r="H81" s="47" t="s">
        <v>25</v>
      </c>
      <c r="I81" s="50" t="s">
        <v>27</v>
      </c>
      <c r="J81" s="92">
        <v>3.84</v>
      </c>
      <c r="K81" s="35"/>
      <c r="L81" s="24">
        <f t="shared" si="2"/>
        <v>0</v>
      </c>
      <c r="M81" s="25" t="str">
        <f t="shared" si="3"/>
        <v>OK</v>
      </c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5"/>
      <c r="AI81" s="75"/>
      <c r="AJ81" s="75"/>
      <c r="AK81" s="75"/>
    </row>
    <row r="82" spans="1:37" ht="39.950000000000003" customHeight="1" x14ac:dyDescent="0.25">
      <c r="A82" s="127"/>
      <c r="B82" s="121"/>
      <c r="C82" s="47">
        <v>79</v>
      </c>
      <c r="D82" s="48" t="s">
        <v>317</v>
      </c>
      <c r="E82" s="47" t="s">
        <v>126</v>
      </c>
      <c r="F82" s="47" t="s">
        <v>478</v>
      </c>
      <c r="G82" s="56" t="s">
        <v>480</v>
      </c>
      <c r="H82" s="47" t="s">
        <v>32</v>
      </c>
      <c r="I82" s="50" t="s">
        <v>27</v>
      </c>
      <c r="J82" s="92">
        <v>1.47</v>
      </c>
      <c r="K82" s="35">
        <v>100</v>
      </c>
      <c r="L82" s="24">
        <f t="shared" si="2"/>
        <v>100</v>
      </c>
      <c r="M82" s="25" t="str">
        <f t="shared" si="3"/>
        <v>OK</v>
      </c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5"/>
      <c r="AI82" s="75"/>
      <c r="AJ82" s="75"/>
      <c r="AK82" s="75"/>
    </row>
    <row r="83" spans="1:37" ht="39.950000000000003" customHeight="1" x14ac:dyDescent="0.25">
      <c r="A83" s="127"/>
      <c r="B83" s="121"/>
      <c r="C83" s="47">
        <v>80</v>
      </c>
      <c r="D83" s="48" t="s">
        <v>336</v>
      </c>
      <c r="E83" s="47" t="s">
        <v>127</v>
      </c>
      <c r="F83" s="47" t="s">
        <v>445</v>
      </c>
      <c r="G83" s="62" t="s">
        <v>481</v>
      </c>
      <c r="H83" s="47" t="s">
        <v>25</v>
      </c>
      <c r="I83" s="50" t="s">
        <v>27</v>
      </c>
      <c r="J83" s="88">
        <v>0.91</v>
      </c>
      <c r="K83" s="35">
        <v>60</v>
      </c>
      <c r="L83" s="24">
        <f t="shared" si="2"/>
        <v>0</v>
      </c>
      <c r="M83" s="25" t="str">
        <f t="shared" si="3"/>
        <v>OK</v>
      </c>
      <c r="N83" s="74"/>
      <c r="O83" s="74"/>
      <c r="P83" s="74">
        <v>60</v>
      </c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5"/>
      <c r="AI83" s="75"/>
      <c r="AJ83" s="75"/>
      <c r="AK83" s="75"/>
    </row>
    <row r="84" spans="1:37" ht="39.950000000000003" customHeight="1" x14ac:dyDescent="0.25">
      <c r="A84" s="127"/>
      <c r="B84" s="121"/>
      <c r="C84" s="47">
        <v>81</v>
      </c>
      <c r="D84" s="48" t="s">
        <v>318</v>
      </c>
      <c r="E84" s="47" t="s">
        <v>129</v>
      </c>
      <c r="F84" s="47" t="s">
        <v>414</v>
      </c>
      <c r="G84" s="49" t="s">
        <v>337</v>
      </c>
      <c r="H84" s="47" t="s">
        <v>32</v>
      </c>
      <c r="I84" s="50" t="s">
        <v>27</v>
      </c>
      <c r="J84" s="88">
        <v>1.04</v>
      </c>
      <c r="K84" s="35"/>
      <c r="L84" s="24">
        <f t="shared" si="2"/>
        <v>0</v>
      </c>
      <c r="M84" s="25" t="str">
        <f t="shared" si="3"/>
        <v>OK</v>
      </c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5"/>
      <c r="AI84" s="75"/>
      <c r="AJ84" s="75"/>
      <c r="AK84" s="75"/>
    </row>
    <row r="85" spans="1:37" ht="39.950000000000003" customHeight="1" x14ac:dyDescent="0.25">
      <c r="A85" s="127"/>
      <c r="B85" s="121"/>
      <c r="C85" s="47">
        <v>82</v>
      </c>
      <c r="D85" s="48" t="s">
        <v>318</v>
      </c>
      <c r="E85" s="47" t="s">
        <v>130</v>
      </c>
      <c r="F85" s="47" t="s">
        <v>416</v>
      </c>
      <c r="G85" s="49" t="s">
        <v>338</v>
      </c>
      <c r="H85" s="47" t="s">
        <v>25</v>
      </c>
      <c r="I85" s="50" t="s">
        <v>27</v>
      </c>
      <c r="J85" s="88">
        <v>2.23</v>
      </c>
      <c r="K85" s="35"/>
      <c r="L85" s="24">
        <f t="shared" si="2"/>
        <v>0</v>
      </c>
      <c r="M85" s="25" t="str">
        <f t="shared" si="3"/>
        <v>OK</v>
      </c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5"/>
      <c r="AI85" s="75"/>
      <c r="AJ85" s="75"/>
      <c r="AK85" s="75"/>
    </row>
    <row r="86" spans="1:37" ht="39.950000000000003" customHeight="1" x14ac:dyDescent="0.25">
      <c r="A86" s="128"/>
      <c r="B86" s="122"/>
      <c r="C86" s="47">
        <v>83</v>
      </c>
      <c r="D86" s="48" t="s">
        <v>318</v>
      </c>
      <c r="E86" s="47" t="s">
        <v>131</v>
      </c>
      <c r="F86" s="47" t="s">
        <v>482</v>
      </c>
      <c r="G86" s="49" t="s">
        <v>483</v>
      </c>
      <c r="H86" s="47" t="s">
        <v>25</v>
      </c>
      <c r="I86" s="50" t="s">
        <v>27</v>
      </c>
      <c r="J86" s="88">
        <v>7.88</v>
      </c>
      <c r="K86" s="35"/>
      <c r="L86" s="24">
        <f t="shared" si="2"/>
        <v>0</v>
      </c>
      <c r="M86" s="25" t="str">
        <f t="shared" si="3"/>
        <v>OK</v>
      </c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5"/>
      <c r="AI86" s="75"/>
      <c r="AJ86" s="75"/>
      <c r="AK86" s="75"/>
    </row>
    <row r="87" spans="1:37" ht="39.950000000000003" customHeight="1" x14ac:dyDescent="0.25">
      <c r="A87" s="109">
        <v>8</v>
      </c>
      <c r="B87" s="112" t="s">
        <v>484</v>
      </c>
      <c r="C87" s="51">
        <v>84</v>
      </c>
      <c r="D87" s="52" t="s">
        <v>318</v>
      </c>
      <c r="E87" s="51" t="s">
        <v>142</v>
      </c>
      <c r="F87" s="51" t="s">
        <v>485</v>
      </c>
      <c r="G87" s="53" t="s">
        <v>341</v>
      </c>
      <c r="H87" s="51" t="s">
        <v>25</v>
      </c>
      <c r="I87" s="54" t="s">
        <v>27</v>
      </c>
      <c r="J87" s="89">
        <v>30</v>
      </c>
      <c r="K87" s="35"/>
      <c r="L87" s="24">
        <f t="shared" si="2"/>
        <v>0</v>
      </c>
      <c r="M87" s="25" t="str">
        <f t="shared" si="3"/>
        <v>OK</v>
      </c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5"/>
      <c r="AI87" s="75"/>
      <c r="AJ87" s="75"/>
      <c r="AK87" s="75"/>
    </row>
    <row r="88" spans="1:37" ht="39.950000000000003" customHeight="1" x14ac:dyDescent="0.25">
      <c r="A88" s="110"/>
      <c r="B88" s="113"/>
      <c r="C88" s="51">
        <v>85</v>
      </c>
      <c r="D88" s="52" t="s">
        <v>318</v>
      </c>
      <c r="E88" s="51" t="s">
        <v>141</v>
      </c>
      <c r="F88" s="51" t="s">
        <v>486</v>
      </c>
      <c r="G88" s="53" t="s">
        <v>340</v>
      </c>
      <c r="H88" s="51" t="s">
        <v>25</v>
      </c>
      <c r="I88" s="54" t="s">
        <v>27</v>
      </c>
      <c r="J88" s="89">
        <v>24</v>
      </c>
      <c r="K88" s="35"/>
      <c r="L88" s="24">
        <f t="shared" si="2"/>
        <v>0</v>
      </c>
      <c r="M88" s="25" t="str">
        <f t="shared" si="3"/>
        <v>OK</v>
      </c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5"/>
      <c r="AI88" s="75"/>
      <c r="AJ88" s="75"/>
      <c r="AK88" s="75"/>
    </row>
    <row r="89" spans="1:37" ht="39.950000000000003" customHeight="1" x14ac:dyDescent="0.25">
      <c r="A89" s="111"/>
      <c r="B89" s="114"/>
      <c r="C89" s="51">
        <v>86</v>
      </c>
      <c r="D89" s="52" t="s">
        <v>318</v>
      </c>
      <c r="E89" s="77" t="s">
        <v>487</v>
      </c>
      <c r="F89" s="77" t="s">
        <v>488</v>
      </c>
      <c r="G89" s="53" t="s">
        <v>489</v>
      </c>
      <c r="H89" s="51" t="s">
        <v>490</v>
      </c>
      <c r="I89" s="54" t="s">
        <v>27</v>
      </c>
      <c r="J89" s="89">
        <v>313.37</v>
      </c>
      <c r="K89" s="35"/>
      <c r="L89" s="24">
        <f t="shared" si="2"/>
        <v>0</v>
      </c>
      <c r="M89" s="25" t="str">
        <f t="shared" si="3"/>
        <v>OK</v>
      </c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5"/>
      <c r="AI89" s="75"/>
      <c r="AJ89" s="75"/>
      <c r="AK89" s="75"/>
    </row>
    <row r="90" spans="1:37" ht="39.950000000000003" customHeight="1" x14ac:dyDescent="0.25">
      <c r="A90" s="117">
        <v>9</v>
      </c>
      <c r="B90" s="120" t="s">
        <v>484</v>
      </c>
      <c r="C90" s="47">
        <v>87</v>
      </c>
      <c r="D90" s="48" t="s">
        <v>316</v>
      </c>
      <c r="E90" s="47" t="s">
        <v>303</v>
      </c>
      <c r="F90" s="47" t="s">
        <v>491</v>
      </c>
      <c r="G90" s="49" t="s">
        <v>492</v>
      </c>
      <c r="H90" s="47" t="s">
        <v>25</v>
      </c>
      <c r="I90" s="47" t="s">
        <v>27</v>
      </c>
      <c r="J90" s="88">
        <v>0.18</v>
      </c>
      <c r="K90" s="35"/>
      <c r="L90" s="24">
        <f t="shared" si="2"/>
        <v>0</v>
      </c>
      <c r="M90" s="25" t="str">
        <f t="shared" si="3"/>
        <v>OK</v>
      </c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5"/>
      <c r="AI90" s="75"/>
      <c r="AJ90" s="75"/>
      <c r="AK90" s="75"/>
    </row>
    <row r="91" spans="1:37" ht="39.950000000000003" customHeight="1" x14ac:dyDescent="0.25">
      <c r="A91" s="118"/>
      <c r="B91" s="121"/>
      <c r="C91" s="47">
        <v>88</v>
      </c>
      <c r="D91" s="48" t="s">
        <v>383</v>
      </c>
      <c r="E91" s="47" t="s">
        <v>304</v>
      </c>
      <c r="F91" s="47" t="s">
        <v>493</v>
      </c>
      <c r="G91" s="49" t="s">
        <v>384</v>
      </c>
      <c r="H91" s="47" t="s">
        <v>25</v>
      </c>
      <c r="I91" s="47" t="s">
        <v>31</v>
      </c>
      <c r="J91" s="88">
        <v>23.46</v>
      </c>
      <c r="K91" s="35"/>
      <c r="L91" s="24">
        <f t="shared" si="2"/>
        <v>0</v>
      </c>
      <c r="M91" s="25" t="str">
        <f t="shared" si="3"/>
        <v>OK</v>
      </c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5"/>
      <c r="AI91" s="75"/>
      <c r="AJ91" s="75"/>
      <c r="AK91" s="75"/>
    </row>
    <row r="92" spans="1:37" ht="39.950000000000003" customHeight="1" x14ac:dyDescent="0.25">
      <c r="A92" s="118"/>
      <c r="B92" s="121"/>
      <c r="C92" s="47">
        <v>89</v>
      </c>
      <c r="D92" s="48" t="s">
        <v>318</v>
      </c>
      <c r="E92" s="78" t="s">
        <v>292</v>
      </c>
      <c r="F92" s="78" t="s">
        <v>494</v>
      </c>
      <c r="G92" s="49" t="s">
        <v>385</v>
      </c>
      <c r="H92" s="47" t="s">
        <v>25</v>
      </c>
      <c r="I92" s="47" t="s">
        <v>27</v>
      </c>
      <c r="J92" s="88">
        <v>0.8</v>
      </c>
      <c r="K92" s="35">
        <v>5000</v>
      </c>
      <c r="L92" s="24">
        <f t="shared" si="2"/>
        <v>5000</v>
      </c>
      <c r="M92" s="25" t="str">
        <f t="shared" si="3"/>
        <v>OK</v>
      </c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5"/>
      <c r="AI92" s="75"/>
      <c r="AJ92" s="75"/>
      <c r="AK92" s="75"/>
    </row>
    <row r="93" spans="1:37" ht="39.950000000000003" customHeight="1" x14ac:dyDescent="0.25">
      <c r="A93" s="118"/>
      <c r="B93" s="121"/>
      <c r="C93" s="47">
        <v>90</v>
      </c>
      <c r="D93" s="48" t="s">
        <v>318</v>
      </c>
      <c r="E93" s="78" t="s">
        <v>293</v>
      </c>
      <c r="F93" s="78" t="s">
        <v>495</v>
      </c>
      <c r="G93" s="49" t="s">
        <v>386</v>
      </c>
      <c r="H93" s="47" t="s">
        <v>25</v>
      </c>
      <c r="I93" s="47" t="s">
        <v>27</v>
      </c>
      <c r="J93" s="88">
        <v>0.5</v>
      </c>
      <c r="K93" s="35">
        <v>5000</v>
      </c>
      <c r="L93" s="24">
        <f t="shared" si="2"/>
        <v>5000</v>
      </c>
      <c r="M93" s="25" t="str">
        <f t="shared" si="3"/>
        <v>OK</v>
      </c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5"/>
      <c r="AI93" s="75"/>
      <c r="AJ93" s="75"/>
      <c r="AK93" s="75"/>
    </row>
    <row r="94" spans="1:37" ht="39.950000000000003" customHeight="1" x14ac:dyDescent="0.25">
      <c r="A94" s="118"/>
      <c r="B94" s="121"/>
      <c r="C94" s="47">
        <v>91</v>
      </c>
      <c r="D94" s="48" t="s">
        <v>318</v>
      </c>
      <c r="E94" s="78" t="s">
        <v>306</v>
      </c>
      <c r="F94" s="78" t="s">
        <v>496</v>
      </c>
      <c r="G94" s="49" t="s">
        <v>307</v>
      </c>
      <c r="H94" s="47" t="s">
        <v>25</v>
      </c>
      <c r="I94" s="47" t="s">
        <v>27</v>
      </c>
      <c r="J94" s="88">
        <v>2.4</v>
      </c>
      <c r="K94" s="35"/>
      <c r="L94" s="24">
        <f t="shared" si="2"/>
        <v>0</v>
      </c>
      <c r="M94" s="25" t="str">
        <f t="shared" si="3"/>
        <v>OK</v>
      </c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5"/>
      <c r="AI94" s="75"/>
      <c r="AJ94" s="75"/>
      <c r="AK94" s="75"/>
    </row>
    <row r="95" spans="1:37" ht="39.950000000000003" customHeight="1" x14ac:dyDescent="0.25">
      <c r="A95" s="119"/>
      <c r="B95" s="122"/>
      <c r="C95" s="47">
        <v>92</v>
      </c>
      <c r="D95" s="48" t="s">
        <v>318</v>
      </c>
      <c r="E95" s="47" t="s">
        <v>306</v>
      </c>
      <c r="F95" s="47" t="s">
        <v>496</v>
      </c>
      <c r="G95" s="67" t="s">
        <v>497</v>
      </c>
      <c r="H95" s="66" t="s">
        <v>25</v>
      </c>
      <c r="I95" s="66" t="s">
        <v>27</v>
      </c>
      <c r="J95" s="88">
        <v>2.4</v>
      </c>
      <c r="K95" s="35"/>
      <c r="L95" s="24">
        <f t="shared" si="2"/>
        <v>0</v>
      </c>
      <c r="M95" s="25" t="str">
        <f t="shared" si="3"/>
        <v>OK</v>
      </c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5"/>
      <c r="AI95" s="75"/>
      <c r="AJ95" s="75"/>
      <c r="AK95" s="75"/>
    </row>
    <row r="96" spans="1:37" ht="39.950000000000003" customHeight="1" x14ac:dyDescent="0.25">
      <c r="A96" s="123">
        <v>10</v>
      </c>
      <c r="B96" s="112" t="s">
        <v>498</v>
      </c>
      <c r="C96" s="51">
        <v>93</v>
      </c>
      <c r="D96" s="52" t="s">
        <v>323</v>
      </c>
      <c r="E96" s="51" t="s">
        <v>81</v>
      </c>
      <c r="F96" s="51" t="s">
        <v>580</v>
      </c>
      <c r="G96" s="53" t="s">
        <v>82</v>
      </c>
      <c r="H96" s="51" t="s">
        <v>25</v>
      </c>
      <c r="I96" s="54" t="s">
        <v>27</v>
      </c>
      <c r="J96" s="89">
        <v>15.81</v>
      </c>
      <c r="K96" s="35">
        <v>10</v>
      </c>
      <c r="L96" s="24">
        <f t="shared" si="2"/>
        <v>10</v>
      </c>
      <c r="M96" s="25" t="str">
        <f t="shared" si="3"/>
        <v>OK</v>
      </c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5"/>
      <c r="AI96" s="75"/>
      <c r="AJ96" s="75"/>
      <c r="AK96" s="75"/>
    </row>
    <row r="97" spans="1:37" ht="39.950000000000003" customHeight="1" x14ac:dyDescent="0.25">
      <c r="A97" s="124"/>
      <c r="B97" s="113"/>
      <c r="C97" s="51">
        <v>94</v>
      </c>
      <c r="D97" s="52" t="s">
        <v>318</v>
      </c>
      <c r="E97" s="51" t="s">
        <v>123</v>
      </c>
      <c r="F97" s="51" t="s">
        <v>581</v>
      </c>
      <c r="G97" s="55" t="s">
        <v>335</v>
      </c>
      <c r="H97" s="51" t="s">
        <v>25</v>
      </c>
      <c r="I97" s="54" t="s">
        <v>27</v>
      </c>
      <c r="J97" s="89">
        <v>2.16</v>
      </c>
      <c r="K97" s="35">
        <v>5</v>
      </c>
      <c r="L97" s="24">
        <f t="shared" si="2"/>
        <v>5</v>
      </c>
      <c r="M97" s="25" t="str">
        <f t="shared" si="3"/>
        <v>OK</v>
      </c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5"/>
      <c r="AI97" s="75"/>
      <c r="AJ97" s="75"/>
      <c r="AK97" s="75"/>
    </row>
    <row r="98" spans="1:37" ht="39.950000000000003" customHeight="1" x14ac:dyDescent="0.25">
      <c r="A98" s="124"/>
      <c r="B98" s="113"/>
      <c r="C98" s="51">
        <v>95</v>
      </c>
      <c r="D98" s="52" t="s">
        <v>318</v>
      </c>
      <c r="E98" s="51" t="s">
        <v>65</v>
      </c>
      <c r="F98" s="51" t="s">
        <v>582</v>
      </c>
      <c r="G98" s="53" t="s">
        <v>66</v>
      </c>
      <c r="H98" s="51" t="s">
        <v>25</v>
      </c>
      <c r="I98" s="54" t="s">
        <v>27</v>
      </c>
      <c r="J98" s="89">
        <v>1.45</v>
      </c>
      <c r="K98" s="35">
        <v>40</v>
      </c>
      <c r="L98" s="24">
        <f t="shared" si="2"/>
        <v>40</v>
      </c>
      <c r="M98" s="25" t="str">
        <f t="shared" si="3"/>
        <v>OK</v>
      </c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5"/>
      <c r="AI98" s="75"/>
      <c r="AJ98" s="75"/>
      <c r="AK98" s="75"/>
    </row>
    <row r="99" spans="1:37" ht="39.950000000000003" customHeight="1" x14ac:dyDescent="0.25">
      <c r="A99" s="124"/>
      <c r="B99" s="113"/>
      <c r="C99" s="51">
        <v>96</v>
      </c>
      <c r="D99" s="52" t="s">
        <v>318</v>
      </c>
      <c r="E99" s="51" t="s">
        <v>62</v>
      </c>
      <c r="F99" s="51" t="s">
        <v>412</v>
      </c>
      <c r="G99" s="53" t="s">
        <v>63</v>
      </c>
      <c r="H99" s="51" t="s">
        <v>25</v>
      </c>
      <c r="I99" s="54" t="s">
        <v>27</v>
      </c>
      <c r="J99" s="89">
        <v>1.5</v>
      </c>
      <c r="K99" s="35">
        <v>40</v>
      </c>
      <c r="L99" s="24">
        <f t="shared" si="2"/>
        <v>40</v>
      </c>
      <c r="M99" s="25" t="str">
        <f t="shared" si="3"/>
        <v>OK</v>
      </c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5"/>
      <c r="AI99" s="75"/>
      <c r="AJ99" s="75"/>
      <c r="AK99" s="75"/>
    </row>
    <row r="100" spans="1:37" ht="39.950000000000003" customHeight="1" x14ac:dyDescent="0.25">
      <c r="A100" s="124"/>
      <c r="B100" s="113"/>
      <c r="C100" s="51">
        <v>97</v>
      </c>
      <c r="D100" s="52" t="s">
        <v>318</v>
      </c>
      <c r="E100" s="51" t="s">
        <v>196</v>
      </c>
      <c r="F100" s="51" t="s">
        <v>583</v>
      </c>
      <c r="G100" s="53" t="s">
        <v>348</v>
      </c>
      <c r="H100" s="51" t="s">
        <v>34</v>
      </c>
      <c r="I100" s="54" t="s">
        <v>27</v>
      </c>
      <c r="J100" s="89">
        <v>0.71</v>
      </c>
      <c r="K100" s="35">
        <v>10</v>
      </c>
      <c r="L100" s="24">
        <f t="shared" si="2"/>
        <v>10</v>
      </c>
      <c r="M100" s="25" t="str">
        <f t="shared" si="3"/>
        <v>OK</v>
      </c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5"/>
      <c r="AI100" s="75"/>
      <c r="AJ100" s="75"/>
      <c r="AK100" s="75"/>
    </row>
    <row r="101" spans="1:37" ht="39.950000000000003" customHeight="1" x14ac:dyDescent="0.25">
      <c r="A101" s="124"/>
      <c r="B101" s="113"/>
      <c r="C101" s="51">
        <v>98</v>
      </c>
      <c r="D101" s="52" t="s">
        <v>318</v>
      </c>
      <c r="E101" s="51" t="s">
        <v>186</v>
      </c>
      <c r="F101" s="51" t="s">
        <v>584</v>
      </c>
      <c r="G101" s="55" t="s">
        <v>187</v>
      </c>
      <c r="H101" s="51" t="s">
        <v>34</v>
      </c>
      <c r="I101" s="54" t="s">
        <v>27</v>
      </c>
      <c r="J101" s="89">
        <v>5.9</v>
      </c>
      <c r="K101" s="35"/>
      <c r="L101" s="24">
        <f t="shared" si="2"/>
        <v>0</v>
      </c>
      <c r="M101" s="25" t="str">
        <f t="shared" si="3"/>
        <v>OK</v>
      </c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5"/>
      <c r="AI101" s="75"/>
      <c r="AJ101" s="75"/>
      <c r="AK101" s="75"/>
    </row>
    <row r="102" spans="1:37" ht="39.950000000000003" customHeight="1" x14ac:dyDescent="0.25">
      <c r="A102" s="124"/>
      <c r="B102" s="113"/>
      <c r="C102" s="51">
        <v>99</v>
      </c>
      <c r="D102" s="52" t="s">
        <v>318</v>
      </c>
      <c r="E102" s="51" t="s">
        <v>190</v>
      </c>
      <c r="F102" s="51" t="s">
        <v>584</v>
      </c>
      <c r="G102" s="53" t="s">
        <v>191</v>
      </c>
      <c r="H102" s="51" t="s">
        <v>25</v>
      </c>
      <c r="I102" s="54" t="s">
        <v>27</v>
      </c>
      <c r="J102" s="89">
        <v>3.2</v>
      </c>
      <c r="K102" s="35">
        <v>100</v>
      </c>
      <c r="L102" s="24">
        <f t="shared" si="2"/>
        <v>100</v>
      </c>
      <c r="M102" s="25" t="str">
        <f t="shared" si="3"/>
        <v>OK</v>
      </c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5"/>
      <c r="AI102" s="75"/>
      <c r="AJ102" s="75"/>
      <c r="AK102" s="75"/>
    </row>
    <row r="103" spans="1:37" ht="39.950000000000003" customHeight="1" x14ac:dyDescent="0.25">
      <c r="A103" s="124"/>
      <c r="B103" s="113"/>
      <c r="C103" s="51">
        <v>100</v>
      </c>
      <c r="D103" s="52" t="s">
        <v>318</v>
      </c>
      <c r="E103" s="51" t="s">
        <v>188</v>
      </c>
      <c r="F103" s="51" t="s">
        <v>583</v>
      </c>
      <c r="G103" s="55" t="s">
        <v>189</v>
      </c>
      <c r="H103" s="51" t="s">
        <v>34</v>
      </c>
      <c r="I103" s="54" t="s">
        <v>27</v>
      </c>
      <c r="J103" s="89">
        <v>0.95</v>
      </c>
      <c r="K103" s="40">
        <v>70</v>
      </c>
      <c r="L103" s="24">
        <f t="shared" si="2"/>
        <v>70</v>
      </c>
      <c r="M103" s="25" t="str">
        <f t="shared" si="3"/>
        <v>OK</v>
      </c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5"/>
      <c r="AI103" s="75"/>
      <c r="AJ103" s="75"/>
      <c r="AK103" s="75"/>
    </row>
    <row r="104" spans="1:37" ht="39.950000000000003" customHeight="1" x14ac:dyDescent="0.25">
      <c r="A104" s="124"/>
      <c r="B104" s="113"/>
      <c r="C104" s="51">
        <v>101</v>
      </c>
      <c r="D104" s="52" t="s">
        <v>318</v>
      </c>
      <c r="E104" s="51" t="s">
        <v>201</v>
      </c>
      <c r="F104" s="51" t="s">
        <v>585</v>
      </c>
      <c r="G104" s="53" t="s">
        <v>504</v>
      </c>
      <c r="H104" s="51" t="s">
        <v>34</v>
      </c>
      <c r="I104" s="54" t="s">
        <v>27</v>
      </c>
      <c r="J104" s="89">
        <v>52.65</v>
      </c>
      <c r="K104" s="40"/>
      <c r="L104" s="24">
        <f t="shared" si="2"/>
        <v>0</v>
      </c>
      <c r="M104" s="25" t="str">
        <f t="shared" si="3"/>
        <v>OK</v>
      </c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5"/>
      <c r="AI104" s="75"/>
      <c r="AJ104" s="75"/>
      <c r="AK104" s="75"/>
    </row>
    <row r="105" spans="1:37" ht="39.950000000000003" customHeight="1" x14ac:dyDescent="0.25">
      <c r="A105" s="124"/>
      <c r="B105" s="113"/>
      <c r="C105" s="51">
        <v>102</v>
      </c>
      <c r="D105" s="52" t="s">
        <v>318</v>
      </c>
      <c r="E105" s="51" t="s">
        <v>350</v>
      </c>
      <c r="F105" s="51" t="s">
        <v>583</v>
      </c>
      <c r="G105" s="53" t="s">
        <v>351</v>
      </c>
      <c r="H105" s="51" t="s">
        <v>34</v>
      </c>
      <c r="I105" s="54" t="s">
        <v>27</v>
      </c>
      <c r="J105" s="89">
        <v>0.7</v>
      </c>
      <c r="K105" s="40">
        <v>10</v>
      </c>
      <c r="L105" s="24">
        <f t="shared" si="2"/>
        <v>10</v>
      </c>
      <c r="M105" s="25" t="str">
        <f t="shared" si="3"/>
        <v>OK</v>
      </c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5"/>
      <c r="AI105" s="75"/>
      <c r="AJ105" s="75"/>
      <c r="AK105" s="75"/>
    </row>
    <row r="106" spans="1:37" ht="39.950000000000003" customHeight="1" x14ac:dyDescent="0.25">
      <c r="A106" s="124"/>
      <c r="B106" s="113"/>
      <c r="C106" s="51">
        <v>103</v>
      </c>
      <c r="D106" s="52" t="s">
        <v>318</v>
      </c>
      <c r="E106" s="51" t="s">
        <v>197</v>
      </c>
      <c r="F106" s="51" t="s">
        <v>583</v>
      </c>
      <c r="G106" s="53" t="s">
        <v>349</v>
      </c>
      <c r="H106" s="51" t="s">
        <v>34</v>
      </c>
      <c r="I106" s="54" t="s">
        <v>27</v>
      </c>
      <c r="J106" s="89">
        <v>0.71</v>
      </c>
      <c r="K106" s="40">
        <v>10</v>
      </c>
      <c r="L106" s="24">
        <f t="shared" si="2"/>
        <v>10</v>
      </c>
      <c r="M106" s="25" t="str">
        <f t="shared" si="3"/>
        <v>OK</v>
      </c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5"/>
      <c r="AI106" s="75"/>
      <c r="AJ106" s="75"/>
      <c r="AK106" s="75"/>
    </row>
    <row r="107" spans="1:37" ht="39.950000000000003" customHeight="1" x14ac:dyDescent="0.25">
      <c r="A107" s="124"/>
      <c r="B107" s="113"/>
      <c r="C107" s="51">
        <v>104</v>
      </c>
      <c r="D107" s="52" t="s">
        <v>318</v>
      </c>
      <c r="E107" s="51" t="s">
        <v>505</v>
      </c>
      <c r="F107" s="51" t="s">
        <v>502</v>
      </c>
      <c r="G107" s="53" t="s">
        <v>198</v>
      </c>
      <c r="H107" s="51" t="s">
        <v>34</v>
      </c>
      <c r="I107" s="54" t="s">
        <v>27</v>
      </c>
      <c r="J107" s="89">
        <v>12.85</v>
      </c>
      <c r="K107" s="40">
        <v>30</v>
      </c>
      <c r="L107" s="24">
        <f t="shared" si="2"/>
        <v>30</v>
      </c>
      <c r="M107" s="25" t="str">
        <f t="shared" si="3"/>
        <v>OK</v>
      </c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5"/>
      <c r="AI107" s="75"/>
      <c r="AJ107" s="75"/>
      <c r="AK107" s="75"/>
    </row>
    <row r="108" spans="1:37" ht="39.950000000000003" customHeight="1" x14ac:dyDescent="0.25">
      <c r="A108" s="125"/>
      <c r="B108" s="114"/>
      <c r="C108" s="51">
        <v>105</v>
      </c>
      <c r="D108" s="52" t="s">
        <v>318</v>
      </c>
      <c r="E108" s="51" t="s">
        <v>199</v>
      </c>
      <c r="F108" s="51" t="s">
        <v>584</v>
      </c>
      <c r="G108" s="53" t="s">
        <v>200</v>
      </c>
      <c r="H108" s="51" t="s">
        <v>25</v>
      </c>
      <c r="I108" s="54" t="s">
        <v>27</v>
      </c>
      <c r="J108" s="89">
        <v>7.78</v>
      </c>
      <c r="K108" s="40">
        <v>30</v>
      </c>
      <c r="L108" s="24">
        <f t="shared" si="2"/>
        <v>30</v>
      </c>
      <c r="M108" s="25" t="str">
        <f t="shared" si="3"/>
        <v>OK</v>
      </c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5"/>
      <c r="AI108" s="75"/>
      <c r="AJ108" s="75"/>
      <c r="AK108" s="75"/>
    </row>
    <row r="109" spans="1:37" ht="39.950000000000003" customHeight="1" x14ac:dyDescent="0.25">
      <c r="A109" s="126">
        <v>11</v>
      </c>
      <c r="B109" s="120" t="s">
        <v>410</v>
      </c>
      <c r="C109" s="47">
        <v>106</v>
      </c>
      <c r="D109" s="48" t="s">
        <v>318</v>
      </c>
      <c r="E109" s="47" t="s">
        <v>216</v>
      </c>
      <c r="F109" s="47" t="s">
        <v>507</v>
      </c>
      <c r="G109" s="49" t="s">
        <v>217</v>
      </c>
      <c r="H109" s="47" t="s">
        <v>25</v>
      </c>
      <c r="I109" s="50" t="s">
        <v>27</v>
      </c>
      <c r="J109" s="88">
        <v>46.76</v>
      </c>
      <c r="K109" s="35">
        <v>5</v>
      </c>
      <c r="L109" s="24">
        <f t="shared" si="2"/>
        <v>4</v>
      </c>
      <c r="M109" s="25" t="str">
        <f t="shared" si="3"/>
        <v>OK</v>
      </c>
      <c r="N109" s="74"/>
      <c r="O109" s="74">
        <v>1</v>
      </c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5"/>
      <c r="AI109" s="75"/>
      <c r="AJ109" s="75"/>
      <c r="AK109" s="75"/>
    </row>
    <row r="110" spans="1:37" ht="39.950000000000003" customHeight="1" x14ac:dyDescent="0.25">
      <c r="A110" s="127"/>
      <c r="B110" s="121"/>
      <c r="C110" s="47">
        <v>107</v>
      </c>
      <c r="D110" s="48" t="s">
        <v>318</v>
      </c>
      <c r="E110" s="47" t="s">
        <v>212</v>
      </c>
      <c r="F110" s="47" t="s">
        <v>455</v>
      </c>
      <c r="G110" s="56" t="s">
        <v>358</v>
      </c>
      <c r="H110" s="47" t="s">
        <v>25</v>
      </c>
      <c r="I110" s="50" t="s">
        <v>27</v>
      </c>
      <c r="J110" s="88">
        <v>33.42</v>
      </c>
      <c r="K110" s="35">
        <v>20</v>
      </c>
      <c r="L110" s="24">
        <f t="shared" si="2"/>
        <v>10</v>
      </c>
      <c r="M110" s="25" t="str">
        <f t="shared" si="3"/>
        <v>OK</v>
      </c>
      <c r="N110" s="74"/>
      <c r="O110" s="74">
        <v>10</v>
      </c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5"/>
      <c r="AI110" s="75"/>
      <c r="AJ110" s="75"/>
      <c r="AK110" s="75"/>
    </row>
    <row r="111" spans="1:37" ht="39.950000000000003" customHeight="1" x14ac:dyDescent="0.25">
      <c r="A111" s="128"/>
      <c r="B111" s="122"/>
      <c r="C111" s="47">
        <v>108</v>
      </c>
      <c r="D111" s="48" t="s">
        <v>318</v>
      </c>
      <c r="E111" s="47" t="s">
        <v>215</v>
      </c>
      <c r="F111" s="47" t="s">
        <v>416</v>
      </c>
      <c r="G111" s="56" t="s">
        <v>508</v>
      </c>
      <c r="H111" s="47" t="s">
        <v>25</v>
      </c>
      <c r="I111" s="50" t="s">
        <v>27</v>
      </c>
      <c r="J111" s="88">
        <v>8.2100000000000009</v>
      </c>
      <c r="K111" s="40">
        <v>30</v>
      </c>
      <c r="L111" s="24">
        <f t="shared" si="2"/>
        <v>30</v>
      </c>
      <c r="M111" s="25" t="str">
        <f t="shared" si="3"/>
        <v>OK</v>
      </c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5"/>
      <c r="AI111" s="75"/>
      <c r="AJ111" s="75"/>
      <c r="AK111" s="75"/>
    </row>
    <row r="112" spans="1:37" ht="39.950000000000003" customHeight="1" x14ac:dyDescent="0.25">
      <c r="A112" s="109">
        <v>12</v>
      </c>
      <c r="B112" s="112" t="s">
        <v>410</v>
      </c>
      <c r="C112" s="51">
        <v>109</v>
      </c>
      <c r="D112" s="52" t="s">
        <v>317</v>
      </c>
      <c r="E112" s="51" t="s">
        <v>207</v>
      </c>
      <c r="F112" s="51" t="s">
        <v>478</v>
      </c>
      <c r="G112" s="63" t="s">
        <v>354</v>
      </c>
      <c r="H112" s="51" t="s">
        <v>28</v>
      </c>
      <c r="I112" s="54" t="s">
        <v>27</v>
      </c>
      <c r="J112" s="89">
        <v>1.1000000000000001</v>
      </c>
      <c r="K112" s="40"/>
      <c r="L112" s="24">
        <f t="shared" si="2"/>
        <v>0</v>
      </c>
      <c r="M112" s="25" t="str">
        <f t="shared" si="3"/>
        <v>OK</v>
      </c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5"/>
      <c r="AI112" s="75"/>
      <c r="AJ112" s="75"/>
      <c r="AK112" s="75"/>
    </row>
    <row r="113" spans="1:37" ht="39.950000000000003" customHeight="1" x14ac:dyDescent="0.25">
      <c r="A113" s="110"/>
      <c r="B113" s="113"/>
      <c r="C113" s="51">
        <v>110</v>
      </c>
      <c r="D113" s="52" t="s">
        <v>317</v>
      </c>
      <c r="E113" s="51" t="s">
        <v>209</v>
      </c>
      <c r="F113" s="51" t="s">
        <v>509</v>
      </c>
      <c r="G113" s="63" t="s">
        <v>356</v>
      </c>
      <c r="H113" s="51" t="s">
        <v>28</v>
      </c>
      <c r="I113" s="54" t="s">
        <v>27</v>
      </c>
      <c r="J113" s="89">
        <v>2</v>
      </c>
      <c r="K113" s="35">
        <v>150</v>
      </c>
      <c r="L113" s="24">
        <f t="shared" si="2"/>
        <v>150</v>
      </c>
      <c r="M113" s="25" t="str">
        <f t="shared" si="3"/>
        <v>OK</v>
      </c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5"/>
      <c r="AI113" s="75"/>
      <c r="AJ113" s="75"/>
      <c r="AK113" s="75"/>
    </row>
    <row r="114" spans="1:37" ht="39.950000000000003" customHeight="1" x14ac:dyDescent="0.25">
      <c r="A114" s="110"/>
      <c r="B114" s="113"/>
      <c r="C114" s="51">
        <v>111</v>
      </c>
      <c r="D114" s="52" t="s">
        <v>317</v>
      </c>
      <c r="E114" s="51" t="s">
        <v>208</v>
      </c>
      <c r="F114" s="51" t="s">
        <v>509</v>
      </c>
      <c r="G114" s="63" t="s">
        <v>355</v>
      </c>
      <c r="H114" s="51" t="s">
        <v>28</v>
      </c>
      <c r="I114" s="54" t="s">
        <v>27</v>
      </c>
      <c r="J114" s="89">
        <v>2.5</v>
      </c>
      <c r="K114" s="35">
        <v>150</v>
      </c>
      <c r="L114" s="24">
        <f t="shared" si="2"/>
        <v>150</v>
      </c>
      <c r="M114" s="25" t="str">
        <f t="shared" si="3"/>
        <v>OK</v>
      </c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5"/>
      <c r="AI114" s="75"/>
      <c r="AJ114" s="75"/>
      <c r="AK114" s="75"/>
    </row>
    <row r="115" spans="1:37" ht="39.950000000000003" customHeight="1" x14ac:dyDescent="0.25">
      <c r="A115" s="110"/>
      <c r="B115" s="113"/>
      <c r="C115" s="51">
        <v>112</v>
      </c>
      <c r="D115" s="52" t="s">
        <v>318</v>
      </c>
      <c r="E115" s="51" t="s">
        <v>202</v>
      </c>
      <c r="F115" s="51" t="s">
        <v>445</v>
      </c>
      <c r="G115" s="55" t="s">
        <v>352</v>
      </c>
      <c r="H115" s="51" t="s">
        <v>30</v>
      </c>
      <c r="I115" s="54" t="s">
        <v>27</v>
      </c>
      <c r="J115" s="89">
        <v>0.5</v>
      </c>
      <c r="K115" s="35">
        <v>24</v>
      </c>
      <c r="L115" s="24">
        <f t="shared" si="2"/>
        <v>24</v>
      </c>
      <c r="M115" s="25" t="str">
        <f t="shared" si="3"/>
        <v>OK</v>
      </c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5"/>
      <c r="AI115" s="75"/>
      <c r="AJ115" s="75"/>
      <c r="AK115" s="75"/>
    </row>
    <row r="116" spans="1:37" ht="39.950000000000003" customHeight="1" x14ac:dyDescent="0.25">
      <c r="A116" s="110"/>
      <c r="B116" s="113"/>
      <c r="C116" s="51">
        <v>113</v>
      </c>
      <c r="D116" s="52" t="s">
        <v>318</v>
      </c>
      <c r="E116" s="51" t="s">
        <v>203</v>
      </c>
      <c r="F116" s="51" t="s">
        <v>445</v>
      </c>
      <c r="G116" s="55" t="s">
        <v>353</v>
      </c>
      <c r="H116" s="51" t="s">
        <v>30</v>
      </c>
      <c r="I116" s="54" t="s">
        <v>27</v>
      </c>
      <c r="J116" s="89">
        <v>0.5</v>
      </c>
      <c r="K116" s="35">
        <v>24</v>
      </c>
      <c r="L116" s="24">
        <f t="shared" si="2"/>
        <v>24</v>
      </c>
      <c r="M116" s="25" t="str">
        <f t="shared" si="3"/>
        <v>OK</v>
      </c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5"/>
      <c r="AI116" s="75"/>
      <c r="AJ116" s="75"/>
      <c r="AK116" s="75"/>
    </row>
    <row r="117" spans="1:37" ht="39.950000000000003" customHeight="1" x14ac:dyDescent="0.25">
      <c r="A117" s="110"/>
      <c r="B117" s="113"/>
      <c r="C117" s="51">
        <v>114</v>
      </c>
      <c r="D117" s="52" t="s">
        <v>318</v>
      </c>
      <c r="E117" s="51" t="s">
        <v>222</v>
      </c>
      <c r="F117" s="51" t="s">
        <v>510</v>
      </c>
      <c r="G117" s="55" t="s">
        <v>363</v>
      </c>
      <c r="H117" s="51" t="s">
        <v>28</v>
      </c>
      <c r="I117" s="54" t="s">
        <v>27</v>
      </c>
      <c r="J117" s="89">
        <v>10</v>
      </c>
      <c r="K117" s="35">
        <v>15</v>
      </c>
      <c r="L117" s="24">
        <f t="shared" si="2"/>
        <v>15</v>
      </c>
      <c r="M117" s="25" t="str">
        <f t="shared" si="3"/>
        <v>OK</v>
      </c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5"/>
      <c r="AI117" s="75"/>
      <c r="AJ117" s="75"/>
      <c r="AK117" s="75"/>
    </row>
    <row r="118" spans="1:37" ht="39.950000000000003" customHeight="1" x14ac:dyDescent="0.25">
      <c r="A118" s="110"/>
      <c r="B118" s="113"/>
      <c r="C118" s="51">
        <v>115</v>
      </c>
      <c r="D118" s="52" t="s">
        <v>318</v>
      </c>
      <c r="E118" s="51" t="s">
        <v>221</v>
      </c>
      <c r="F118" s="51" t="s">
        <v>510</v>
      </c>
      <c r="G118" s="55" t="s">
        <v>362</v>
      </c>
      <c r="H118" s="51" t="s">
        <v>37</v>
      </c>
      <c r="I118" s="54" t="s">
        <v>27</v>
      </c>
      <c r="J118" s="89">
        <v>7.2</v>
      </c>
      <c r="K118" s="35">
        <v>15</v>
      </c>
      <c r="L118" s="24">
        <f t="shared" si="2"/>
        <v>15</v>
      </c>
      <c r="M118" s="25" t="str">
        <f t="shared" si="3"/>
        <v>OK</v>
      </c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5"/>
      <c r="AI118" s="75"/>
      <c r="AJ118" s="75"/>
      <c r="AK118" s="75"/>
    </row>
    <row r="119" spans="1:37" ht="39.950000000000003" customHeight="1" x14ac:dyDescent="0.25">
      <c r="A119" s="110"/>
      <c r="B119" s="113"/>
      <c r="C119" s="51">
        <v>116</v>
      </c>
      <c r="D119" s="52" t="s">
        <v>318</v>
      </c>
      <c r="E119" s="51" t="s">
        <v>219</v>
      </c>
      <c r="F119" s="51" t="s">
        <v>412</v>
      </c>
      <c r="G119" s="53" t="s">
        <v>360</v>
      </c>
      <c r="H119" s="51" t="s">
        <v>28</v>
      </c>
      <c r="I119" s="54" t="s">
        <v>27</v>
      </c>
      <c r="J119" s="89">
        <v>10.27</v>
      </c>
      <c r="K119" s="40">
        <v>20</v>
      </c>
      <c r="L119" s="24">
        <f t="shared" si="2"/>
        <v>18</v>
      </c>
      <c r="M119" s="25" t="str">
        <f t="shared" si="3"/>
        <v>OK</v>
      </c>
      <c r="N119" s="74"/>
      <c r="O119" s="74">
        <v>2</v>
      </c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5"/>
      <c r="AI119" s="75"/>
      <c r="AJ119" s="75"/>
      <c r="AK119" s="75"/>
    </row>
    <row r="120" spans="1:37" ht="39.950000000000003" customHeight="1" x14ac:dyDescent="0.25">
      <c r="A120" s="110"/>
      <c r="B120" s="113"/>
      <c r="C120" s="51">
        <v>117</v>
      </c>
      <c r="D120" s="52" t="s">
        <v>318</v>
      </c>
      <c r="E120" s="51" t="s">
        <v>218</v>
      </c>
      <c r="F120" s="51" t="s">
        <v>416</v>
      </c>
      <c r="G120" s="55" t="s">
        <v>359</v>
      </c>
      <c r="H120" s="51" t="s">
        <v>28</v>
      </c>
      <c r="I120" s="54" t="s">
        <v>27</v>
      </c>
      <c r="J120" s="89">
        <v>0.7</v>
      </c>
      <c r="K120" s="35">
        <v>100</v>
      </c>
      <c r="L120" s="24">
        <f t="shared" si="2"/>
        <v>90</v>
      </c>
      <c r="M120" s="25" t="str">
        <f t="shared" si="3"/>
        <v>OK</v>
      </c>
      <c r="N120" s="74"/>
      <c r="O120" s="74">
        <v>10</v>
      </c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5"/>
      <c r="AI120" s="75"/>
      <c r="AJ120" s="75"/>
      <c r="AK120" s="75"/>
    </row>
    <row r="121" spans="1:37" ht="39.950000000000003" customHeight="1" x14ac:dyDescent="0.25">
      <c r="A121" s="110"/>
      <c r="B121" s="113"/>
      <c r="C121" s="51">
        <v>118</v>
      </c>
      <c r="D121" s="52" t="s">
        <v>318</v>
      </c>
      <c r="E121" s="51" t="s">
        <v>220</v>
      </c>
      <c r="F121" s="51" t="s">
        <v>412</v>
      </c>
      <c r="G121" s="53" t="s">
        <v>361</v>
      </c>
      <c r="H121" s="51" t="s">
        <v>28</v>
      </c>
      <c r="I121" s="54" t="s">
        <v>27</v>
      </c>
      <c r="J121" s="89">
        <v>6</v>
      </c>
      <c r="K121" s="35">
        <v>40</v>
      </c>
      <c r="L121" s="24">
        <f t="shared" si="2"/>
        <v>40</v>
      </c>
      <c r="M121" s="25" t="str">
        <f t="shared" si="3"/>
        <v>OK</v>
      </c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5"/>
      <c r="AI121" s="75"/>
      <c r="AJ121" s="75"/>
      <c r="AK121" s="75"/>
    </row>
    <row r="122" spans="1:37" ht="39.950000000000003" customHeight="1" x14ac:dyDescent="0.25">
      <c r="A122" s="110"/>
      <c r="B122" s="113"/>
      <c r="C122" s="51">
        <v>119</v>
      </c>
      <c r="D122" s="52" t="s">
        <v>382</v>
      </c>
      <c r="E122" s="51" t="s">
        <v>301</v>
      </c>
      <c r="F122" s="51" t="s">
        <v>511</v>
      </c>
      <c r="G122" s="79" t="s">
        <v>302</v>
      </c>
      <c r="H122" s="51" t="s">
        <v>25</v>
      </c>
      <c r="I122" s="51" t="s">
        <v>27</v>
      </c>
      <c r="J122" s="89">
        <v>179.7</v>
      </c>
      <c r="K122" s="35">
        <v>2</v>
      </c>
      <c r="L122" s="24">
        <f t="shared" si="2"/>
        <v>2</v>
      </c>
      <c r="M122" s="25" t="str">
        <f t="shared" si="3"/>
        <v>OK</v>
      </c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5"/>
      <c r="AI122" s="75"/>
      <c r="AJ122" s="75"/>
      <c r="AK122" s="75"/>
    </row>
    <row r="123" spans="1:37" ht="39.950000000000003" customHeight="1" x14ac:dyDescent="0.25">
      <c r="A123" s="110"/>
      <c r="B123" s="113"/>
      <c r="C123" s="51">
        <v>120</v>
      </c>
      <c r="D123" s="52" t="s">
        <v>317</v>
      </c>
      <c r="E123" s="51" t="s">
        <v>299</v>
      </c>
      <c r="F123" s="51" t="s">
        <v>416</v>
      </c>
      <c r="G123" s="79" t="s">
        <v>300</v>
      </c>
      <c r="H123" s="51" t="s">
        <v>25</v>
      </c>
      <c r="I123" s="54" t="s">
        <v>27</v>
      </c>
      <c r="J123" s="89">
        <v>0.7</v>
      </c>
      <c r="K123" s="35"/>
      <c r="L123" s="24">
        <f t="shared" si="2"/>
        <v>0</v>
      </c>
      <c r="M123" s="25" t="str">
        <f t="shared" si="3"/>
        <v>OK</v>
      </c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5"/>
      <c r="AI123" s="75"/>
      <c r="AJ123" s="75"/>
      <c r="AK123" s="75"/>
    </row>
    <row r="124" spans="1:37" ht="39.950000000000003" customHeight="1" x14ac:dyDescent="0.25">
      <c r="A124" s="110"/>
      <c r="B124" s="113"/>
      <c r="C124" s="51">
        <v>121</v>
      </c>
      <c r="D124" s="52" t="s">
        <v>318</v>
      </c>
      <c r="E124" s="51" t="s">
        <v>277</v>
      </c>
      <c r="F124" s="51" t="s">
        <v>512</v>
      </c>
      <c r="G124" s="53" t="s">
        <v>278</v>
      </c>
      <c r="H124" s="51" t="s">
        <v>37</v>
      </c>
      <c r="I124" s="80" t="s">
        <v>27</v>
      </c>
      <c r="J124" s="89">
        <v>7</v>
      </c>
      <c r="K124" s="35">
        <v>2</v>
      </c>
      <c r="L124" s="24">
        <f t="shared" si="2"/>
        <v>2</v>
      </c>
      <c r="M124" s="25" t="str">
        <f t="shared" si="3"/>
        <v>OK</v>
      </c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5"/>
      <c r="AI124" s="75"/>
      <c r="AJ124" s="75"/>
      <c r="AK124" s="75"/>
    </row>
    <row r="125" spans="1:37" ht="39.950000000000003" customHeight="1" x14ac:dyDescent="0.25">
      <c r="A125" s="110"/>
      <c r="B125" s="113"/>
      <c r="C125" s="51">
        <v>122</v>
      </c>
      <c r="D125" s="52" t="s">
        <v>317</v>
      </c>
      <c r="E125" s="51" t="s">
        <v>211</v>
      </c>
      <c r="F125" s="51" t="s">
        <v>513</v>
      </c>
      <c r="G125" s="53" t="s">
        <v>514</v>
      </c>
      <c r="H125" s="51" t="s">
        <v>28</v>
      </c>
      <c r="I125" s="54" t="s">
        <v>27</v>
      </c>
      <c r="J125" s="89">
        <v>3.75</v>
      </c>
      <c r="K125" s="35"/>
      <c r="L125" s="24">
        <f t="shared" si="2"/>
        <v>0</v>
      </c>
      <c r="M125" s="25" t="str">
        <f t="shared" si="3"/>
        <v>OK</v>
      </c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5"/>
      <c r="AI125" s="75"/>
      <c r="AJ125" s="75"/>
      <c r="AK125" s="75"/>
    </row>
    <row r="126" spans="1:37" ht="39.950000000000003" customHeight="1" x14ac:dyDescent="0.25">
      <c r="A126" s="110"/>
      <c r="B126" s="113"/>
      <c r="C126" s="51">
        <v>123</v>
      </c>
      <c r="D126" s="52" t="s">
        <v>317</v>
      </c>
      <c r="E126" s="51" t="s">
        <v>210</v>
      </c>
      <c r="F126" s="51" t="s">
        <v>515</v>
      </c>
      <c r="G126" s="53" t="s">
        <v>357</v>
      </c>
      <c r="H126" s="51" t="s">
        <v>28</v>
      </c>
      <c r="I126" s="54" t="s">
        <v>27</v>
      </c>
      <c r="J126" s="89">
        <v>39.15</v>
      </c>
      <c r="K126" s="40"/>
      <c r="L126" s="24">
        <f t="shared" si="2"/>
        <v>0</v>
      </c>
      <c r="M126" s="25" t="str">
        <f t="shared" si="3"/>
        <v>OK</v>
      </c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5"/>
      <c r="AI126" s="75"/>
      <c r="AJ126" s="75"/>
      <c r="AK126" s="75"/>
    </row>
    <row r="127" spans="1:37" ht="39.950000000000003" customHeight="1" x14ac:dyDescent="0.25">
      <c r="A127" s="110"/>
      <c r="B127" s="113"/>
      <c r="C127" s="51">
        <v>124</v>
      </c>
      <c r="D127" s="52" t="s">
        <v>318</v>
      </c>
      <c r="E127" s="51" t="s">
        <v>206</v>
      </c>
      <c r="F127" s="51" t="s">
        <v>515</v>
      </c>
      <c r="G127" s="63" t="s">
        <v>516</v>
      </c>
      <c r="H127" s="51" t="s">
        <v>25</v>
      </c>
      <c r="I127" s="54" t="s">
        <v>27</v>
      </c>
      <c r="J127" s="89">
        <v>0.6</v>
      </c>
      <c r="K127" s="35">
        <v>100</v>
      </c>
      <c r="L127" s="24">
        <f t="shared" si="2"/>
        <v>100</v>
      </c>
      <c r="M127" s="25" t="str">
        <f t="shared" si="3"/>
        <v>OK</v>
      </c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5"/>
      <c r="AI127" s="75"/>
      <c r="AJ127" s="75"/>
      <c r="AK127" s="75"/>
    </row>
    <row r="128" spans="1:37" ht="39.950000000000003" customHeight="1" x14ac:dyDescent="0.25">
      <c r="A128" s="110"/>
      <c r="B128" s="113"/>
      <c r="C128" s="51">
        <v>125</v>
      </c>
      <c r="D128" s="52" t="s">
        <v>318</v>
      </c>
      <c r="E128" s="51" t="s">
        <v>204</v>
      </c>
      <c r="F128" s="51" t="s">
        <v>455</v>
      </c>
      <c r="G128" s="63" t="s">
        <v>397</v>
      </c>
      <c r="H128" s="51" t="s">
        <v>25</v>
      </c>
      <c r="I128" s="54" t="s">
        <v>27</v>
      </c>
      <c r="J128" s="89">
        <v>5.2</v>
      </c>
      <c r="K128" s="35">
        <v>24</v>
      </c>
      <c r="L128" s="24">
        <f t="shared" si="2"/>
        <v>24</v>
      </c>
      <c r="M128" s="25" t="str">
        <f t="shared" si="3"/>
        <v>OK</v>
      </c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5"/>
      <c r="AI128" s="75"/>
      <c r="AJ128" s="75"/>
      <c r="AK128" s="75"/>
    </row>
    <row r="129" spans="1:37" ht="39.950000000000003" customHeight="1" x14ac:dyDescent="0.25">
      <c r="A129" s="111"/>
      <c r="B129" s="114"/>
      <c r="C129" s="51">
        <v>126</v>
      </c>
      <c r="D129" s="52" t="s">
        <v>318</v>
      </c>
      <c r="E129" s="51" t="s">
        <v>205</v>
      </c>
      <c r="F129" s="51" t="s">
        <v>455</v>
      </c>
      <c r="G129" s="63" t="s">
        <v>398</v>
      </c>
      <c r="H129" s="51" t="s">
        <v>25</v>
      </c>
      <c r="I129" s="54" t="s">
        <v>27</v>
      </c>
      <c r="J129" s="89">
        <v>5.3</v>
      </c>
      <c r="K129" s="35">
        <v>24</v>
      </c>
      <c r="L129" s="24">
        <f t="shared" si="2"/>
        <v>24</v>
      </c>
      <c r="M129" s="25" t="str">
        <f t="shared" si="3"/>
        <v>OK</v>
      </c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5"/>
      <c r="AI129" s="75"/>
      <c r="AJ129" s="75"/>
      <c r="AK129" s="75"/>
    </row>
    <row r="130" spans="1:37" ht="39.950000000000003" customHeight="1" x14ac:dyDescent="0.25">
      <c r="A130" s="81">
        <v>13</v>
      </c>
      <c r="B130" s="82" t="s">
        <v>517</v>
      </c>
      <c r="C130" s="47">
        <v>127</v>
      </c>
      <c r="D130" s="48" t="s">
        <v>316</v>
      </c>
      <c r="E130" s="47" t="s">
        <v>225</v>
      </c>
      <c r="F130" s="47" t="s">
        <v>518</v>
      </c>
      <c r="G130" s="49" t="s">
        <v>366</v>
      </c>
      <c r="H130" s="47" t="s">
        <v>36</v>
      </c>
      <c r="I130" s="50" t="s">
        <v>27</v>
      </c>
      <c r="J130" s="88">
        <v>15.2</v>
      </c>
      <c r="K130" s="35"/>
      <c r="L130" s="24">
        <f t="shared" si="2"/>
        <v>0</v>
      </c>
      <c r="M130" s="25" t="str">
        <f t="shared" si="3"/>
        <v>OK</v>
      </c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5"/>
      <c r="AI130" s="75"/>
      <c r="AJ130" s="75"/>
      <c r="AK130" s="75"/>
    </row>
    <row r="131" spans="1:37" ht="39.950000000000003" customHeight="1" x14ac:dyDescent="0.25">
      <c r="A131" s="83">
        <v>14</v>
      </c>
      <c r="B131" s="84" t="s">
        <v>519</v>
      </c>
      <c r="C131" s="51">
        <v>128</v>
      </c>
      <c r="D131" s="52" t="s">
        <v>367</v>
      </c>
      <c r="E131" s="51" t="s">
        <v>226</v>
      </c>
      <c r="F131" s="51" t="s">
        <v>520</v>
      </c>
      <c r="G131" s="53" t="s">
        <v>368</v>
      </c>
      <c r="H131" s="51" t="s">
        <v>36</v>
      </c>
      <c r="I131" s="54" t="s">
        <v>27</v>
      </c>
      <c r="J131" s="89">
        <v>12.01</v>
      </c>
      <c r="K131" s="35">
        <v>400</v>
      </c>
      <c r="L131" s="24">
        <f t="shared" si="2"/>
        <v>280</v>
      </c>
      <c r="M131" s="25" t="str">
        <f t="shared" si="3"/>
        <v>OK</v>
      </c>
      <c r="N131" s="74">
        <v>120</v>
      </c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5"/>
      <c r="AI131" s="75"/>
      <c r="AJ131" s="75"/>
      <c r="AK131" s="75"/>
    </row>
    <row r="132" spans="1:37" ht="39.950000000000003" customHeight="1" x14ac:dyDescent="0.25">
      <c r="A132" s="81">
        <v>15</v>
      </c>
      <c r="B132" s="82" t="s">
        <v>521</v>
      </c>
      <c r="C132" s="47">
        <v>129</v>
      </c>
      <c r="D132" s="48" t="s">
        <v>316</v>
      </c>
      <c r="E132" s="47" t="s">
        <v>227</v>
      </c>
      <c r="F132" s="47" t="s">
        <v>411</v>
      </c>
      <c r="G132" s="64" t="s">
        <v>369</v>
      </c>
      <c r="H132" s="47" t="s">
        <v>37</v>
      </c>
      <c r="I132" s="50" t="s">
        <v>27</v>
      </c>
      <c r="J132" s="88">
        <v>22.12</v>
      </c>
      <c r="K132" s="35">
        <v>40</v>
      </c>
      <c r="L132" s="24">
        <f t="shared" si="2"/>
        <v>40</v>
      </c>
      <c r="M132" s="25" t="str">
        <f t="shared" si="3"/>
        <v>OK</v>
      </c>
      <c r="N132" s="104"/>
      <c r="O132" s="104"/>
      <c r="P132" s="10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5"/>
      <c r="AI132" s="75"/>
      <c r="AJ132" s="75"/>
      <c r="AK132" s="75"/>
    </row>
    <row r="133" spans="1:37" ht="39.950000000000003" customHeight="1" x14ac:dyDescent="0.25">
      <c r="A133" s="109">
        <v>16</v>
      </c>
      <c r="B133" s="112" t="s">
        <v>410</v>
      </c>
      <c r="C133" s="51">
        <v>130</v>
      </c>
      <c r="D133" s="52" t="s">
        <v>316</v>
      </c>
      <c r="E133" s="51" t="s">
        <v>176</v>
      </c>
      <c r="F133" s="51" t="s">
        <v>520</v>
      </c>
      <c r="G133" s="53" t="s">
        <v>177</v>
      </c>
      <c r="H133" s="51" t="s">
        <v>37</v>
      </c>
      <c r="I133" s="54" t="s">
        <v>27</v>
      </c>
      <c r="J133" s="89">
        <v>9.0500000000000007</v>
      </c>
      <c r="K133" s="35"/>
      <c r="L133" s="24">
        <f t="shared" ref="L133:L196" si="4">K133-(SUM(N133:AG133))</f>
        <v>0</v>
      </c>
      <c r="M133" s="25" t="str">
        <f t="shared" ref="M133:M196" si="5">IF(L133&lt;0,"ATENÇÃO","OK")</f>
        <v>OK</v>
      </c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5"/>
      <c r="AI133" s="75"/>
      <c r="AJ133" s="75"/>
      <c r="AK133" s="75"/>
    </row>
    <row r="134" spans="1:37" ht="39.950000000000003" customHeight="1" x14ac:dyDescent="0.25">
      <c r="A134" s="110"/>
      <c r="B134" s="113"/>
      <c r="C134" s="51">
        <v>131</v>
      </c>
      <c r="D134" s="52" t="s">
        <v>316</v>
      </c>
      <c r="E134" s="51" t="s">
        <v>178</v>
      </c>
      <c r="F134" s="51" t="s">
        <v>520</v>
      </c>
      <c r="G134" s="53" t="s">
        <v>179</v>
      </c>
      <c r="H134" s="51" t="s">
        <v>37</v>
      </c>
      <c r="I134" s="54" t="s">
        <v>27</v>
      </c>
      <c r="J134" s="89">
        <v>9.0500000000000007</v>
      </c>
      <c r="K134" s="35"/>
      <c r="L134" s="24">
        <f t="shared" si="4"/>
        <v>0</v>
      </c>
      <c r="M134" s="25" t="str">
        <f t="shared" si="5"/>
        <v>OK</v>
      </c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5"/>
      <c r="AI134" s="75"/>
      <c r="AJ134" s="75"/>
      <c r="AK134" s="75"/>
    </row>
    <row r="135" spans="1:37" ht="39.950000000000003" customHeight="1" x14ac:dyDescent="0.25">
      <c r="A135" s="110"/>
      <c r="B135" s="113"/>
      <c r="C135" s="51">
        <v>132</v>
      </c>
      <c r="D135" s="52" t="s">
        <v>316</v>
      </c>
      <c r="E135" s="51" t="s">
        <v>180</v>
      </c>
      <c r="F135" s="51" t="s">
        <v>520</v>
      </c>
      <c r="G135" s="53" t="s">
        <v>181</v>
      </c>
      <c r="H135" s="51" t="s">
        <v>37</v>
      </c>
      <c r="I135" s="54" t="s">
        <v>27</v>
      </c>
      <c r="J135" s="89">
        <v>9.0500000000000007</v>
      </c>
      <c r="K135" s="35"/>
      <c r="L135" s="24">
        <f t="shared" si="4"/>
        <v>0</v>
      </c>
      <c r="M135" s="25" t="str">
        <f t="shared" si="5"/>
        <v>OK</v>
      </c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5"/>
      <c r="AI135" s="75"/>
      <c r="AJ135" s="75"/>
      <c r="AK135" s="75"/>
    </row>
    <row r="136" spans="1:37" ht="39.950000000000003" customHeight="1" x14ac:dyDescent="0.25">
      <c r="A136" s="110"/>
      <c r="B136" s="113"/>
      <c r="C136" s="51">
        <v>133</v>
      </c>
      <c r="D136" s="52" t="s">
        <v>316</v>
      </c>
      <c r="E136" s="51" t="s">
        <v>182</v>
      </c>
      <c r="F136" s="51" t="s">
        <v>520</v>
      </c>
      <c r="G136" s="53" t="s">
        <v>183</v>
      </c>
      <c r="H136" s="51" t="s">
        <v>37</v>
      </c>
      <c r="I136" s="54" t="s">
        <v>27</v>
      </c>
      <c r="J136" s="89">
        <v>9.0500000000000007</v>
      </c>
      <c r="K136" s="35"/>
      <c r="L136" s="24">
        <f t="shared" si="4"/>
        <v>0</v>
      </c>
      <c r="M136" s="25" t="str">
        <f t="shared" si="5"/>
        <v>OK</v>
      </c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5"/>
      <c r="AI136" s="75"/>
      <c r="AJ136" s="75"/>
      <c r="AK136" s="75"/>
    </row>
    <row r="137" spans="1:37" ht="39.950000000000003" customHeight="1" x14ac:dyDescent="0.25">
      <c r="A137" s="110"/>
      <c r="B137" s="113"/>
      <c r="C137" s="51">
        <v>134</v>
      </c>
      <c r="D137" s="52" t="s">
        <v>316</v>
      </c>
      <c r="E137" s="51" t="s">
        <v>184</v>
      </c>
      <c r="F137" s="51" t="s">
        <v>458</v>
      </c>
      <c r="G137" s="53" t="s">
        <v>185</v>
      </c>
      <c r="H137" s="51" t="s">
        <v>34</v>
      </c>
      <c r="I137" s="54" t="s">
        <v>27</v>
      </c>
      <c r="J137" s="89">
        <v>20.39</v>
      </c>
      <c r="K137" s="35">
        <v>20</v>
      </c>
      <c r="L137" s="24">
        <f t="shared" si="4"/>
        <v>17</v>
      </c>
      <c r="M137" s="25" t="str">
        <f t="shared" si="5"/>
        <v>OK</v>
      </c>
      <c r="N137" s="74"/>
      <c r="O137" s="74">
        <v>3</v>
      </c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5"/>
      <c r="AI137" s="75"/>
      <c r="AJ137" s="75"/>
      <c r="AK137" s="75"/>
    </row>
    <row r="138" spans="1:37" ht="39.950000000000003" customHeight="1" x14ac:dyDescent="0.25">
      <c r="A138" s="110"/>
      <c r="B138" s="113"/>
      <c r="C138" s="51">
        <v>135</v>
      </c>
      <c r="D138" s="52" t="s">
        <v>375</v>
      </c>
      <c r="E138" s="51" t="s">
        <v>228</v>
      </c>
      <c r="F138" s="51" t="s">
        <v>522</v>
      </c>
      <c r="G138" s="53" t="s">
        <v>229</v>
      </c>
      <c r="H138" s="51" t="s">
        <v>230</v>
      </c>
      <c r="I138" s="54" t="s">
        <v>138</v>
      </c>
      <c r="J138" s="89">
        <v>93.05</v>
      </c>
      <c r="K138" s="35">
        <v>2</v>
      </c>
      <c r="L138" s="24">
        <f t="shared" si="4"/>
        <v>0</v>
      </c>
      <c r="M138" s="25" t="str">
        <f t="shared" si="5"/>
        <v>OK</v>
      </c>
      <c r="N138" s="74"/>
      <c r="O138" s="74">
        <v>2</v>
      </c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5"/>
      <c r="AI138" s="75"/>
      <c r="AJ138" s="75"/>
      <c r="AK138" s="75"/>
    </row>
    <row r="139" spans="1:37" ht="39.950000000000003" customHeight="1" x14ac:dyDescent="0.25">
      <c r="A139" s="110"/>
      <c r="B139" s="113"/>
      <c r="C139" s="51">
        <v>136</v>
      </c>
      <c r="D139" s="52" t="s">
        <v>316</v>
      </c>
      <c r="E139" s="51" t="s">
        <v>523</v>
      </c>
      <c r="F139" s="51" t="s">
        <v>522</v>
      </c>
      <c r="G139" s="53" t="s">
        <v>524</v>
      </c>
      <c r="H139" s="51" t="s">
        <v>230</v>
      </c>
      <c r="I139" s="80" t="s">
        <v>27</v>
      </c>
      <c r="J139" s="89">
        <v>51.33</v>
      </c>
      <c r="K139" s="35">
        <v>1</v>
      </c>
      <c r="L139" s="24">
        <f t="shared" si="4"/>
        <v>0</v>
      </c>
      <c r="M139" s="25" t="str">
        <f t="shared" si="5"/>
        <v>OK</v>
      </c>
      <c r="N139" s="74"/>
      <c r="O139" s="74">
        <v>1</v>
      </c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5"/>
      <c r="AI139" s="75"/>
      <c r="AJ139" s="75"/>
      <c r="AK139" s="75"/>
    </row>
    <row r="140" spans="1:37" ht="39.950000000000003" customHeight="1" x14ac:dyDescent="0.25">
      <c r="A140" s="110"/>
      <c r="B140" s="113"/>
      <c r="C140" s="51">
        <v>137</v>
      </c>
      <c r="D140" s="52" t="s">
        <v>316</v>
      </c>
      <c r="E140" s="51" t="s">
        <v>173</v>
      </c>
      <c r="F140" s="51" t="s">
        <v>525</v>
      </c>
      <c r="G140" s="53" t="s">
        <v>346</v>
      </c>
      <c r="H140" s="51" t="s">
        <v>34</v>
      </c>
      <c r="I140" s="54" t="s">
        <v>27</v>
      </c>
      <c r="J140" s="89">
        <v>32.07</v>
      </c>
      <c r="K140" s="35"/>
      <c r="L140" s="24">
        <f t="shared" si="4"/>
        <v>0</v>
      </c>
      <c r="M140" s="25" t="str">
        <f t="shared" si="5"/>
        <v>OK</v>
      </c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5"/>
      <c r="AI140" s="75"/>
      <c r="AJ140" s="75"/>
      <c r="AK140" s="75"/>
    </row>
    <row r="141" spans="1:37" ht="39.950000000000003" customHeight="1" x14ac:dyDescent="0.25">
      <c r="A141" s="110"/>
      <c r="B141" s="113"/>
      <c r="C141" s="51">
        <v>138</v>
      </c>
      <c r="D141" s="52" t="s">
        <v>316</v>
      </c>
      <c r="E141" s="51" t="s">
        <v>174</v>
      </c>
      <c r="F141" s="51" t="s">
        <v>525</v>
      </c>
      <c r="G141" s="53" t="s">
        <v>347</v>
      </c>
      <c r="H141" s="51" t="s">
        <v>34</v>
      </c>
      <c r="I141" s="54" t="s">
        <v>27</v>
      </c>
      <c r="J141" s="89">
        <v>45.74</v>
      </c>
      <c r="K141" s="35"/>
      <c r="L141" s="24">
        <f t="shared" si="4"/>
        <v>0</v>
      </c>
      <c r="M141" s="25" t="str">
        <f t="shared" si="5"/>
        <v>OK</v>
      </c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5"/>
      <c r="AI141" s="75"/>
      <c r="AJ141" s="75"/>
      <c r="AK141" s="75"/>
    </row>
    <row r="142" spans="1:37" ht="39.950000000000003" customHeight="1" x14ac:dyDescent="0.25">
      <c r="A142" s="110"/>
      <c r="B142" s="113"/>
      <c r="C142" s="51">
        <v>139</v>
      </c>
      <c r="D142" s="52" t="s">
        <v>316</v>
      </c>
      <c r="E142" s="51" t="s">
        <v>175</v>
      </c>
      <c r="F142" s="51" t="s">
        <v>424</v>
      </c>
      <c r="G142" s="53" t="s">
        <v>526</v>
      </c>
      <c r="H142" s="51" t="s">
        <v>25</v>
      </c>
      <c r="I142" s="54" t="s">
        <v>27</v>
      </c>
      <c r="J142" s="89">
        <v>5.64</v>
      </c>
      <c r="K142" s="35">
        <v>20</v>
      </c>
      <c r="L142" s="24">
        <f t="shared" si="4"/>
        <v>0</v>
      </c>
      <c r="M142" s="25" t="str">
        <f t="shared" si="5"/>
        <v>OK</v>
      </c>
      <c r="N142" s="74"/>
      <c r="O142" s="74">
        <v>20</v>
      </c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5"/>
      <c r="AI142" s="75"/>
      <c r="AJ142" s="75"/>
      <c r="AK142" s="75"/>
    </row>
    <row r="143" spans="1:37" ht="39.950000000000003" customHeight="1" x14ac:dyDescent="0.25">
      <c r="A143" s="110"/>
      <c r="B143" s="113"/>
      <c r="C143" s="51">
        <v>140</v>
      </c>
      <c r="D143" s="52" t="s">
        <v>316</v>
      </c>
      <c r="E143" s="51" t="s">
        <v>370</v>
      </c>
      <c r="F143" s="51" t="s">
        <v>527</v>
      </c>
      <c r="G143" s="53" t="s">
        <v>371</v>
      </c>
      <c r="H143" s="51" t="s">
        <v>36</v>
      </c>
      <c r="I143" s="54" t="s">
        <v>27</v>
      </c>
      <c r="J143" s="89">
        <v>37</v>
      </c>
      <c r="K143" s="35"/>
      <c r="L143" s="24">
        <f t="shared" si="4"/>
        <v>0</v>
      </c>
      <c r="M143" s="25" t="str">
        <f t="shared" si="5"/>
        <v>OK</v>
      </c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5"/>
      <c r="AI143" s="75"/>
      <c r="AJ143" s="75"/>
      <c r="AK143" s="75"/>
    </row>
    <row r="144" spans="1:37" ht="39.950000000000003" customHeight="1" x14ac:dyDescent="0.25">
      <c r="A144" s="111"/>
      <c r="B144" s="114"/>
      <c r="C144" s="51">
        <v>141</v>
      </c>
      <c r="D144" s="52" t="s">
        <v>316</v>
      </c>
      <c r="E144" s="51" t="s">
        <v>372</v>
      </c>
      <c r="F144" s="51" t="s">
        <v>528</v>
      </c>
      <c r="G144" s="53" t="s">
        <v>373</v>
      </c>
      <c r="H144" s="51" t="s">
        <v>374</v>
      </c>
      <c r="I144" s="54" t="s">
        <v>27</v>
      </c>
      <c r="J144" s="89">
        <v>53.27</v>
      </c>
      <c r="K144" s="35"/>
      <c r="L144" s="24">
        <f t="shared" si="4"/>
        <v>0</v>
      </c>
      <c r="M144" s="25" t="str">
        <f t="shared" si="5"/>
        <v>OK</v>
      </c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5"/>
      <c r="AI144" s="75"/>
      <c r="AJ144" s="75"/>
      <c r="AK144" s="75"/>
    </row>
    <row r="145" spans="1:37" ht="39.950000000000003" customHeight="1" x14ac:dyDescent="0.25">
      <c r="A145" s="126">
        <v>17</v>
      </c>
      <c r="B145" s="126" t="s">
        <v>529</v>
      </c>
      <c r="C145" s="47">
        <v>142</v>
      </c>
      <c r="D145" s="48" t="s">
        <v>318</v>
      </c>
      <c r="E145" s="47" t="s">
        <v>223</v>
      </c>
      <c r="F145" s="47" t="s">
        <v>530</v>
      </c>
      <c r="G145" s="49" t="s">
        <v>364</v>
      </c>
      <c r="H145" s="47" t="s">
        <v>28</v>
      </c>
      <c r="I145" s="50" t="s">
        <v>27</v>
      </c>
      <c r="J145" s="88">
        <v>14.58</v>
      </c>
      <c r="K145" s="35">
        <v>4</v>
      </c>
      <c r="L145" s="24">
        <f t="shared" si="4"/>
        <v>4</v>
      </c>
      <c r="M145" s="25" t="str">
        <f t="shared" si="5"/>
        <v>OK</v>
      </c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5"/>
      <c r="AI145" s="75"/>
      <c r="AJ145" s="75"/>
      <c r="AK145" s="75"/>
    </row>
    <row r="146" spans="1:37" ht="39.950000000000003" customHeight="1" x14ac:dyDescent="0.25">
      <c r="A146" s="127"/>
      <c r="B146" s="127"/>
      <c r="C146" s="47">
        <v>143</v>
      </c>
      <c r="D146" s="48" t="s">
        <v>318</v>
      </c>
      <c r="E146" s="47" t="s">
        <v>224</v>
      </c>
      <c r="F146" s="47" t="s">
        <v>530</v>
      </c>
      <c r="G146" s="49" t="s">
        <v>365</v>
      </c>
      <c r="H146" s="47" t="s">
        <v>28</v>
      </c>
      <c r="I146" s="50" t="s">
        <v>27</v>
      </c>
      <c r="J146" s="88">
        <v>19.54</v>
      </c>
      <c r="K146" s="35">
        <v>4</v>
      </c>
      <c r="L146" s="24">
        <f t="shared" si="4"/>
        <v>4</v>
      </c>
      <c r="M146" s="25" t="str">
        <f t="shared" si="5"/>
        <v>OK</v>
      </c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5"/>
      <c r="AI146" s="75"/>
      <c r="AJ146" s="75"/>
      <c r="AK146" s="75"/>
    </row>
    <row r="147" spans="1:37" ht="39.950000000000003" customHeight="1" x14ac:dyDescent="0.25">
      <c r="A147" s="127"/>
      <c r="B147" s="127"/>
      <c r="C147" s="47">
        <v>144</v>
      </c>
      <c r="D147" s="48" t="s">
        <v>318</v>
      </c>
      <c r="E147" s="47" t="s">
        <v>249</v>
      </c>
      <c r="F147" s="47" t="s">
        <v>510</v>
      </c>
      <c r="G147" s="49" t="s">
        <v>250</v>
      </c>
      <c r="H147" s="47" t="s">
        <v>25</v>
      </c>
      <c r="I147" s="50" t="s">
        <v>27</v>
      </c>
      <c r="J147" s="88">
        <v>43.06</v>
      </c>
      <c r="K147" s="35"/>
      <c r="L147" s="24">
        <f t="shared" si="4"/>
        <v>0</v>
      </c>
      <c r="M147" s="25" t="str">
        <f t="shared" si="5"/>
        <v>OK</v>
      </c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5"/>
      <c r="AI147" s="75"/>
      <c r="AJ147" s="75"/>
      <c r="AK147" s="75"/>
    </row>
    <row r="148" spans="1:37" ht="39.950000000000003" customHeight="1" x14ac:dyDescent="0.25">
      <c r="A148" s="127"/>
      <c r="B148" s="127"/>
      <c r="C148" s="47">
        <v>145</v>
      </c>
      <c r="D148" s="48" t="s">
        <v>318</v>
      </c>
      <c r="E148" s="47" t="s">
        <v>251</v>
      </c>
      <c r="F148" s="47" t="s">
        <v>457</v>
      </c>
      <c r="G148" s="62" t="s">
        <v>531</v>
      </c>
      <c r="H148" s="47" t="s">
        <v>25</v>
      </c>
      <c r="I148" s="50" t="s">
        <v>27</v>
      </c>
      <c r="J148" s="88">
        <v>7.36</v>
      </c>
      <c r="K148" s="35">
        <v>50</v>
      </c>
      <c r="L148" s="24">
        <f t="shared" si="4"/>
        <v>50</v>
      </c>
      <c r="M148" s="25" t="str">
        <f t="shared" si="5"/>
        <v>OK</v>
      </c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5"/>
      <c r="AI148" s="75"/>
      <c r="AJ148" s="75"/>
      <c r="AK148" s="75"/>
    </row>
    <row r="149" spans="1:37" ht="39.950000000000003" customHeight="1" x14ac:dyDescent="0.25">
      <c r="A149" s="127"/>
      <c r="B149" s="127"/>
      <c r="C149" s="47">
        <v>146</v>
      </c>
      <c r="D149" s="48" t="s">
        <v>318</v>
      </c>
      <c r="E149" s="47" t="s">
        <v>252</v>
      </c>
      <c r="F149" s="47" t="s">
        <v>532</v>
      </c>
      <c r="G149" s="62" t="s">
        <v>253</v>
      </c>
      <c r="H149" s="47" t="s">
        <v>25</v>
      </c>
      <c r="I149" s="50" t="s">
        <v>27</v>
      </c>
      <c r="J149" s="88">
        <v>1</v>
      </c>
      <c r="K149" s="35"/>
      <c r="L149" s="24">
        <f t="shared" si="4"/>
        <v>0</v>
      </c>
      <c r="M149" s="25" t="str">
        <f t="shared" si="5"/>
        <v>OK</v>
      </c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5"/>
      <c r="AI149" s="75"/>
      <c r="AJ149" s="75"/>
      <c r="AK149" s="75"/>
    </row>
    <row r="150" spans="1:37" ht="39.950000000000003" customHeight="1" x14ac:dyDescent="0.25">
      <c r="A150" s="127"/>
      <c r="B150" s="127"/>
      <c r="C150" s="47">
        <v>147</v>
      </c>
      <c r="D150" s="48" t="s">
        <v>316</v>
      </c>
      <c r="E150" s="47" t="s">
        <v>239</v>
      </c>
      <c r="F150" s="47" t="s">
        <v>435</v>
      </c>
      <c r="G150" s="49" t="s">
        <v>240</v>
      </c>
      <c r="H150" s="47" t="s">
        <v>25</v>
      </c>
      <c r="I150" s="50" t="s">
        <v>27</v>
      </c>
      <c r="J150" s="88">
        <v>0.75</v>
      </c>
      <c r="K150" s="35">
        <v>100</v>
      </c>
      <c r="L150" s="24">
        <f t="shared" si="4"/>
        <v>100</v>
      </c>
      <c r="M150" s="25" t="str">
        <f t="shared" si="5"/>
        <v>OK</v>
      </c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5"/>
      <c r="AI150" s="75"/>
      <c r="AJ150" s="75"/>
      <c r="AK150" s="75"/>
    </row>
    <row r="151" spans="1:37" ht="39.950000000000003" customHeight="1" x14ac:dyDescent="0.25">
      <c r="A151" s="127"/>
      <c r="B151" s="127"/>
      <c r="C151" s="47">
        <v>148</v>
      </c>
      <c r="D151" s="48" t="s">
        <v>316</v>
      </c>
      <c r="E151" s="47" t="s">
        <v>241</v>
      </c>
      <c r="F151" s="47" t="s">
        <v>533</v>
      </c>
      <c r="G151" s="57" t="s">
        <v>242</v>
      </c>
      <c r="H151" s="47" t="s">
        <v>25</v>
      </c>
      <c r="I151" s="50" t="s">
        <v>27</v>
      </c>
      <c r="J151" s="88">
        <v>2.16</v>
      </c>
      <c r="K151" s="35">
        <v>200</v>
      </c>
      <c r="L151" s="24">
        <f t="shared" si="4"/>
        <v>200</v>
      </c>
      <c r="M151" s="25" t="str">
        <f t="shared" si="5"/>
        <v>OK</v>
      </c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5"/>
      <c r="AI151" s="75"/>
      <c r="AJ151" s="75"/>
      <c r="AK151" s="75"/>
    </row>
    <row r="152" spans="1:37" ht="39.950000000000003" customHeight="1" x14ac:dyDescent="0.25">
      <c r="A152" s="127"/>
      <c r="B152" s="127"/>
      <c r="C152" s="47">
        <v>149</v>
      </c>
      <c r="D152" s="48" t="s">
        <v>316</v>
      </c>
      <c r="E152" s="47" t="s">
        <v>254</v>
      </c>
      <c r="F152" s="47" t="s">
        <v>435</v>
      </c>
      <c r="G152" s="49" t="s">
        <v>255</v>
      </c>
      <c r="H152" s="47" t="s">
        <v>25</v>
      </c>
      <c r="I152" s="50" t="s">
        <v>27</v>
      </c>
      <c r="J152" s="88">
        <v>2</v>
      </c>
      <c r="K152" s="35">
        <v>100</v>
      </c>
      <c r="L152" s="24">
        <f t="shared" si="4"/>
        <v>100</v>
      </c>
      <c r="M152" s="25" t="str">
        <f t="shared" si="5"/>
        <v>OK</v>
      </c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5"/>
      <c r="AI152" s="75"/>
      <c r="AJ152" s="75"/>
      <c r="AK152" s="75"/>
    </row>
    <row r="153" spans="1:37" ht="39.950000000000003" customHeight="1" x14ac:dyDescent="0.25">
      <c r="A153" s="127"/>
      <c r="B153" s="127"/>
      <c r="C153" s="47">
        <v>150</v>
      </c>
      <c r="D153" s="48" t="s">
        <v>316</v>
      </c>
      <c r="E153" s="47" t="s">
        <v>256</v>
      </c>
      <c r="F153" s="47" t="s">
        <v>435</v>
      </c>
      <c r="G153" s="49" t="s">
        <v>257</v>
      </c>
      <c r="H153" s="47" t="s">
        <v>25</v>
      </c>
      <c r="I153" s="50" t="s">
        <v>27</v>
      </c>
      <c r="J153" s="88">
        <v>2.19</v>
      </c>
      <c r="K153" s="35">
        <v>100</v>
      </c>
      <c r="L153" s="24">
        <f t="shared" si="4"/>
        <v>100</v>
      </c>
      <c r="M153" s="25" t="str">
        <f t="shared" si="5"/>
        <v>OK</v>
      </c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5"/>
      <c r="AI153" s="75"/>
      <c r="AJ153" s="75"/>
      <c r="AK153" s="75"/>
    </row>
    <row r="154" spans="1:37" ht="39.950000000000003" customHeight="1" x14ac:dyDescent="0.25">
      <c r="A154" s="127"/>
      <c r="B154" s="127"/>
      <c r="C154" s="47">
        <v>151</v>
      </c>
      <c r="D154" s="48" t="s">
        <v>316</v>
      </c>
      <c r="E154" s="47" t="s">
        <v>245</v>
      </c>
      <c r="F154" s="47" t="s">
        <v>534</v>
      </c>
      <c r="G154" s="62" t="s">
        <v>246</v>
      </c>
      <c r="H154" s="47" t="s">
        <v>25</v>
      </c>
      <c r="I154" s="50" t="s">
        <v>27</v>
      </c>
      <c r="J154" s="88">
        <v>8.9499999999999993</v>
      </c>
      <c r="K154" s="35"/>
      <c r="L154" s="24">
        <f t="shared" si="4"/>
        <v>0</v>
      </c>
      <c r="M154" s="25" t="str">
        <f t="shared" si="5"/>
        <v>OK</v>
      </c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  <c r="AG154" s="74"/>
      <c r="AH154" s="75"/>
      <c r="AI154" s="75"/>
      <c r="AJ154" s="75"/>
      <c r="AK154" s="75"/>
    </row>
    <row r="155" spans="1:37" ht="39.950000000000003" customHeight="1" x14ac:dyDescent="0.25">
      <c r="A155" s="127"/>
      <c r="B155" s="127"/>
      <c r="C155" s="47">
        <v>152</v>
      </c>
      <c r="D155" s="48" t="s">
        <v>316</v>
      </c>
      <c r="E155" s="47" t="s">
        <v>247</v>
      </c>
      <c r="F155" s="47" t="s">
        <v>534</v>
      </c>
      <c r="G155" s="62" t="s">
        <v>248</v>
      </c>
      <c r="H155" s="47" t="s">
        <v>25</v>
      </c>
      <c r="I155" s="50" t="s">
        <v>27</v>
      </c>
      <c r="J155" s="88">
        <v>9.67</v>
      </c>
      <c r="K155" s="35">
        <v>140</v>
      </c>
      <c r="L155" s="24">
        <f t="shared" si="4"/>
        <v>140</v>
      </c>
      <c r="M155" s="25" t="str">
        <f t="shared" si="5"/>
        <v>OK</v>
      </c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  <c r="AF155" s="74"/>
      <c r="AG155" s="74"/>
      <c r="AH155" s="75"/>
      <c r="AI155" s="75"/>
      <c r="AJ155" s="75"/>
      <c r="AK155" s="75"/>
    </row>
    <row r="156" spans="1:37" ht="39.950000000000003" customHeight="1" x14ac:dyDescent="0.25">
      <c r="A156" s="127"/>
      <c r="B156" s="127"/>
      <c r="C156" s="47">
        <v>153</v>
      </c>
      <c r="D156" s="48" t="s">
        <v>316</v>
      </c>
      <c r="E156" s="47" t="s">
        <v>258</v>
      </c>
      <c r="F156" s="47" t="s">
        <v>435</v>
      </c>
      <c r="G156" s="49" t="s">
        <v>259</v>
      </c>
      <c r="H156" s="47" t="s">
        <v>25</v>
      </c>
      <c r="I156" s="50" t="s">
        <v>27</v>
      </c>
      <c r="J156" s="88">
        <v>27.02</v>
      </c>
      <c r="K156" s="35"/>
      <c r="L156" s="24">
        <f t="shared" si="4"/>
        <v>0</v>
      </c>
      <c r="M156" s="25" t="str">
        <f t="shared" si="5"/>
        <v>OK</v>
      </c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74"/>
      <c r="AH156" s="75"/>
      <c r="AI156" s="75"/>
      <c r="AJ156" s="75"/>
      <c r="AK156" s="75"/>
    </row>
    <row r="157" spans="1:37" ht="39.950000000000003" customHeight="1" x14ac:dyDescent="0.25">
      <c r="A157" s="127"/>
      <c r="B157" s="127"/>
      <c r="C157" s="47">
        <v>154</v>
      </c>
      <c r="D157" s="48" t="s">
        <v>316</v>
      </c>
      <c r="E157" s="47" t="s">
        <v>243</v>
      </c>
      <c r="F157" s="47" t="s">
        <v>510</v>
      </c>
      <c r="G157" s="56" t="s">
        <v>244</v>
      </c>
      <c r="H157" s="47" t="s">
        <v>25</v>
      </c>
      <c r="I157" s="50" t="s">
        <v>27</v>
      </c>
      <c r="J157" s="88">
        <v>2.2400000000000002</v>
      </c>
      <c r="K157" s="41">
        <v>400</v>
      </c>
      <c r="L157" s="24">
        <f t="shared" si="4"/>
        <v>400</v>
      </c>
      <c r="M157" s="25" t="str">
        <f t="shared" si="5"/>
        <v>OK</v>
      </c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5"/>
      <c r="AI157" s="75"/>
      <c r="AJ157" s="75"/>
      <c r="AK157" s="75"/>
    </row>
    <row r="158" spans="1:37" ht="39.950000000000003" customHeight="1" x14ac:dyDescent="0.25">
      <c r="A158" s="128"/>
      <c r="B158" s="128"/>
      <c r="C158" s="47">
        <v>155</v>
      </c>
      <c r="D158" s="48" t="s">
        <v>316</v>
      </c>
      <c r="E158" s="47" t="s">
        <v>535</v>
      </c>
      <c r="F158" s="47" t="s">
        <v>536</v>
      </c>
      <c r="G158" s="49" t="s">
        <v>537</v>
      </c>
      <c r="H158" s="47" t="s">
        <v>490</v>
      </c>
      <c r="I158" s="65" t="s">
        <v>27</v>
      </c>
      <c r="J158" s="92">
        <v>41.8</v>
      </c>
      <c r="K158" s="40"/>
      <c r="L158" s="24">
        <f t="shared" si="4"/>
        <v>0</v>
      </c>
      <c r="M158" s="25" t="str">
        <f t="shared" si="5"/>
        <v>OK</v>
      </c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4"/>
      <c r="AH158" s="75"/>
      <c r="AI158" s="75"/>
      <c r="AJ158" s="75"/>
      <c r="AK158" s="75"/>
    </row>
    <row r="159" spans="1:37" ht="39.950000000000003" customHeight="1" x14ac:dyDescent="0.25">
      <c r="A159" s="109">
        <v>18</v>
      </c>
      <c r="B159" s="109" t="s">
        <v>529</v>
      </c>
      <c r="C159" s="51">
        <v>156</v>
      </c>
      <c r="D159" s="52" t="s">
        <v>318</v>
      </c>
      <c r="E159" s="51" t="s">
        <v>54</v>
      </c>
      <c r="F159" s="51" t="s">
        <v>538</v>
      </c>
      <c r="G159" s="53" t="s">
        <v>319</v>
      </c>
      <c r="H159" s="51" t="s">
        <v>28</v>
      </c>
      <c r="I159" s="54" t="s">
        <v>27</v>
      </c>
      <c r="J159" s="89">
        <v>3.1</v>
      </c>
      <c r="K159" s="35">
        <v>20</v>
      </c>
      <c r="L159" s="24">
        <f t="shared" si="4"/>
        <v>20</v>
      </c>
      <c r="M159" s="25" t="str">
        <f t="shared" si="5"/>
        <v>OK</v>
      </c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5"/>
      <c r="AI159" s="75"/>
      <c r="AJ159" s="75"/>
      <c r="AK159" s="75"/>
    </row>
    <row r="160" spans="1:37" ht="39.950000000000003" customHeight="1" x14ac:dyDescent="0.25">
      <c r="A160" s="110"/>
      <c r="B160" s="110"/>
      <c r="C160" s="51">
        <v>157</v>
      </c>
      <c r="D160" s="52" t="s">
        <v>318</v>
      </c>
      <c r="E160" s="51" t="s">
        <v>213</v>
      </c>
      <c r="F160" s="51" t="s">
        <v>416</v>
      </c>
      <c r="G160" s="63" t="s">
        <v>214</v>
      </c>
      <c r="H160" s="51" t="s">
        <v>25</v>
      </c>
      <c r="I160" s="54" t="s">
        <v>27</v>
      </c>
      <c r="J160" s="89">
        <v>22.63</v>
      </c>
      <c r="K160" s="35">
        <v>10</v>
      </c>
      <c r="L160" s="24">
        <f t="shared" si="4"/>
        <v>10</v>
      </c>
      <c r="M160" s="25" t="str">
        <f t="shared" si="5"/>
        <v>OK</v>
      </c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5"/>
      <c r="AI160" s="75"/>
      <c r="AJ160" s="75"/>
      <c r="AK160" s="75"/>
    </row>
    <row r="161" spans="1:37" ht="39.950000000000003" customHeight="1" x14ac:dyDescent="0.25">
      <c r="A161" s="110"/>
      <c r="B161" s="110"/>
      <c r="C161" s="51">
        <v>158</v>
      </c>
      <c r="D161" s="52" t="s">
        <v>318</v>
      </c>
      <c r="E161" s="51" t="s">
        <v>539</v>
      </c>
      <c r="F161" s="51" t="s">
        <v>416</v>
      </c>
      <c r="G161" s="63" t="s">
        <v>540</v>
      </c>
      <c r="H161" s="51" t="s">
        <v>490</v>
      </c>
      <c r="I161" s="54" t="s">
        <v>27</v>
      </c>
      <c r="J161" s="89">
        <v>37.479999999999997</v>
      </c>
      <c r="K161" s="35"/>
      <c r="L161" s="24">
        <f t="shared" si="4"/>
        <v>0</v>
      </c>
      <c r="M161" s="25" t="str">
        <f t="shared" si="5"/>
        <v>OK</v>
      </c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5"/>
      <c r="AI161" s="75"/>
      <c r="AJ161" s="75"/>
      <c r="AK161" s="75"/>
    </row>
    <row r="162" spans="1:37" ht="39.950000000000003" customHeight="1" x14ac:dyDescent="0.25">
      <c r="A162" s="110"/>
      <c r="B162" s="110"/>
      <c r="C162" s="51">
        <v>159</v>
      </c>
      <c r="D162" s="52" t="s">
        <v>318</v>
      </c>
      <c r="E162" s="51" t="s">
        <v>89</v>
      </c>
      <c r="F162" s="51" t="s">
        <v>412</v>
      </c>
      <c r="G162" s="53" t="s">
        <v>541</v>
      </c>
      <c r="H162" s="51" t="s">
        <v>25</v>
      </c>
      <c r="I162" s="54" t="s">
        <v>27</v>
      </c>
      <c r="J162" s="89">
        <v>2.4300000000000002</v>
      </c>
      <c r="K162" s="35"/>
      <c r="L162" s="24">
        <f t="shared" si="4"/>
        <v>0</v>
      </c>
      <c r="M162" s="25" t="str">
        <f t="shared" si="5"/>
        <v>OK</v>
      </c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  <c r="AH162" s="75"/>
      <c r="AI162" s="75"/>
      <c r="AJ162" s="75"/>
      <c r="AK162" s="75"/>
    </row>
    <row r="163" spans="1:37" ht="39.950000000000003" customHeight="1" x14ac:dyDescent="0.25">
      <c r="A163" s="110"/>
      <c r="B163" s="110"/>
      <c r="C163" s="51">
        <v>160</v>
      </c>
      <c r="D163" s="52" t="s">
        <v>318</v>
      </c>
      <c r="E163" s="51" t="s">
        <v>90</v>
      </c>
      <c r="F163" s="51" t="s">
        <v>412</v>
      </c>
      <c r="G163" s="53" t="s">
        <v>542</v>
      </c>
      <c r="H163" s="51" t="s">
        <v>25</v>
      </c>
      <c r="I163" s="54" t="s">
        <v>27</v>
      </c>
      <c r="J163" s="89">
        <v>2.4300000000000002</v>
      </c>
      <c r="K163" s="35"/>
      <c r="L163" s="24">
        <f t="shared" si="4"/>
        <v>0</v>
      </c>
      <c r="M163" s="25" t="str">
        <f t="shared" si="5"/>
        <v>OK</v>
      </c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5"/>
      <c r="AI163" s="75"/>
      <c r="AJ163" s="75"/>
      <c r="AK163" s="75"/>
    </row>
    <row r="164" spans="1:37" ht="39.950000000000003" customHeight="1" x14ac:dyDescent="0.25">
      <c r="A164" s="110"/>
      <c r="B164" s="110"/>
      <c r="C164" s="51">
        <v>161</v>
      </c>
      <c r="D164" s="52" t="s">
        <v>318</v>
      </c>
      <c r="E164" s="51" t="s">
        <v>91</v>
      </c>
      <c r="F164" s="51" t="s">
        <v>412</v>
      </c>
      <c r="G164" s="53" t="s">
        <v>543</v>
      </c>
      <c r="H164" s="51" t="s">
        <v>25</v>
      </c>
      <c r="I164" s="54" t="s">
        <v>27</v>
      </c>
      <c r="J164" s="89">
        <v>2.4300000000000002</v>
      </c>
      <c r="K164" s="35"/>
      <c r="L164" s="24">
        <f t="shared" si="4"/>
        <v>0</v>
      </c>
      <c r="M164" s="25" t="str">
        <f t="shared" si="5"/>
        <v>OK</v>
      </c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5"/>
      <c r="AI164" s="75"/>
      <c r="AJ164" s="75"/>
      <c r="AK164" s="75"/>
    </row>
    <row r="165" spans="1:37" ht="39.950000000000003" customHeight="1" x14ac:dyDescent="0.25">
      <c r="A165" s="110"/>
      <c r="B165" s="110"/>
      <c r="C165" s="51">
        <v>162</v>
      </c>
      <c r="D165" s="52" t="s">
        <v>318</v>
      </c>
      <c r="E165" s="51" t="s">
        <v>92</v>
      </c>
      <c r="F165" s="51" t="s">
        <v>412</v>
      </c>
      <c r="G165" s="53" t="s">
        <v>544</v>
      </c>
      <c r="H165" s="51" t="s">
        <v>25</v>
      </c>
      <c r="I165" s="54" t="s">
        <v>27</v>
      </c>
      <c r="J165" s="89">
        <v>2.4300000000000002</v>
      </c>
      <c r="K165" s="35"/>
      <c r="L165" s="24">
        <f t="shared" si="4"/>
        <v>0</v>
      </c>
      <c r="M165" s="25" t="str">
        <f t="shared" si="5"/>
        <v>OK</v>
      </c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5"/>
      <c r="AI165" s="75"/>
      <c r="AJ165" s="75"/>
      <c r="AK165" s="75"/>
    </row>
    <row r="166" spans="1:37" ht="39.950000000000003" customHeight="1" x14ac:dyDescent="0.25">
      <c r="A166" s="110"/>
      <c r="B166" s="110"/>
      <c r="C166" s="51">
        <v>163</v>
      </c>
      <c r="D166" s="52" t="s">
        <v>318</v>
      </c>
      <c r="E166" s="51" t="s">
        <v>55</v>
      </c>
      <c r="F166" s="51" t="s">
        <v>545</v>
      </c>
      <c r="G166" s="53" t="s">
        <v>56</v>
      </c>
      <c r="H166" s="51" t="s">
        <v>25</v>
      </c>
      <c r="I166" s="54" t="s">
        <v>27</v>
      </c>
      <c r="J166" s="89">
        <v>6.17</v>
      </c>
      <c r="K166" s="35">
        <v>20</v>
      </c>
      <c r="L166" s="24">
        <f t="shared" si="4"/>
        <v>20</v>
      </c>
      <c r="M166" s="25" t="str">
        <f t="shared" si="5"/>
        <v>OK</v>
      </c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  <c r="AF166" s="74"/>
      <c r="AG166" s="74"/>
      <c r="AH166" s="75"/>
      <c r="AI166" s="75"/>
      <c r="AJ166" s="75"/>
      <c r="AK166" s="75"/>
    </row>
    <row r="167" spans="1:37" ht="39.950000000000003" customHeight="1" x14ac:dyDescent="0.25">
      <c r="A167" s="110"/>
      <c r="B167" s="110"/>
      <c r="C167" s="51">
        <v>164</v>
      </c>
      <c r="D167" s="52" t="s">
        <v>318</v>
      </c>
      <c r="E167" s="51" t="s">
        <v>57</v>
      </c>
      <c r="F167" s="51" t="s">
        <v>418</v>
      </c>
      <c r="G167" s="53" t="s">
        <v>58</v>
      </c>
      <c r="H167" s="51" t="s">
        <v>25</v>
      </c>
      <c r="I167" s="54" t="s">
        <v>27</v>
      </c>
      <c r="J167" s="89">
        <v>7.65</v>
      </c>
      <c r="K167" s="35">
        <v>20</v>
      </c>
      <c r="L167" s="24">
        <f t="shared" si="4"/>
        <v>10</v>
      </c>
      <c r="M167" s="25" t="str">
        <f t="shared" si="5"/>
        <v>OK</v>
      </c>
      <c r="N167" s="74"/>
      <c r="O167" s="74">
        <v>10</v>
      </c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5"/>
      <c r="AI167" s="75"/>
      <c r="AJ167" s="75"/>
      <c r="AK167" s="75"/>
    </row>
    <row r="168" spans="1:37" ht="39.950000000000003" customHeight="1" x14ac:dyDescent="0.25">
      <c r="A168" s="110"/>
      <c r="B168" s="110"/>
      <c r="C168" s="51">
        <v>165</v>
      </c>
      <c r="D168" s="52" t="s">
        <v>318</v>
      </c>
      <c r="E168" s="51" t="s">
        <v>267</v>
      </c>
      <c r="F168" s="51" t="s">
        <v>545</v>
      </c>
      <c r="G168" s="53" t="s">
        <v>377</v>
      </c>
      <c r="H168" s="51" t="s">
        <v>25</v>
      </c>
      <c r="I168" s="54" t="s">
        <v>27</v>
      </c>
      <c r="J168" s="89">
        <v>0.68</v>
      </c>
      <c r="K168" s="35"/>
      <c r="L168" s="24">
        <f t="shared" si="4"/>
        <v>0</v>
      </c>
      <c r="M168" s="25" t="str">
        <f t="shared" si="5"/>
        <v>OK</v>
      </c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  <c r="AC168" s="74"/>
      <c r="AD168" s="74"/>
      <c r="AE168" s="74"/>
      <c r="AF168" s="74"/>
      <c r="AG168" s="74"/>
      <c r="AH168" s="75"/>
      <c r="AI168" s="75"/>
      <c r="AJ168" s="75"/>
      <c r="AK168" s="75"/>
    </row>
    <row r="169" spans="1:37" ht="39.950000000000003" customHeight="1" x14ac:dyDescent="0.25">
      <c r="A169" s="110"/>
      <c r="B169" s="110"/>
      <c r="C169" s="51">
        <v>166</v>
      </c>
      <c r="D169" s="52" t="s">
        <v>318</v>
      </c>
      <c r="E169" s="51" t="s">
        <v>266</v>
      </c>
      <c r="F169" s="51" t="s">
        <v>545</v>
      </c>
      <c r="G169" s="53" t="s">
        <v>376</v>
      </c>
      <c r="H169" s="51" t="s">
        <v>25</v>
      </c>
      <c r="I169" s="54" t="s">
        <v>27</v>
      </c>
      <c r="J169" s="89">
        <v>1.08</v>
      </c>
      <c r="K169" s="35">
        <v>30</v>
      </c>
      <c r="L169" s="24">
        <f t="shared" si="4"/>
        <v>30</v>
      </c>
      <c r="M169" s="25" t="str">
        <f t="shared" si="5"/>
        <v>OK</v>
      </c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  <c r="AC169" s="74"/>
      <c r="AD169" s="74"/>
      <c r="AE169" s="74"/>
      <c r="AF169" s="74"/>
      <c r="AG169" s="74"/>
      <c r="AH169" s="75"/>
      <c r="AI169" s="75"/>
      <c r="AJ169" s="75"/>
      <c r="AK169" s="75"/>
    </row>
    <row r="170" spans="1:37" ht="39.950000000000003" customHeight="1" x14ac:dyDescent="0.25">
      <c r="A170" s="111"/>
      <c r="B170" s="111"/>
      <c r="C170" s="51">
        <v>167</v>
      </c>
      <c r="D170" s="52" t="s">
        <v>318</v>
      </c>
      <c r="E170" s="51" t="s">
        <v>268</v>
      </c>
      <c r="F170" s="51" t="s">
        <v>545</v>
      </c>
      <c r="G170" s="53" t="s">
        <v>378</v>
      </c>
      <c r="H170" s="51" t="s">
        <v>25</v>
      </c>
      <c r="I170" s="54" t="s">
        <v>27</v>
      </c>
      <c r="J170" s="89">
        <v>2.1800000000000002</v>
      </c>
      <c r="K170" s="35"/>
      <c r="L170" s="24">
        <f t="shared" si="4"/>
        <v>0</v>
      </c>
      <c r="M170" s="25" t="str">
        <f t="shared" si="5"/>
        <v>OK</v>
      </c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5"/>
      <c r="AI170" s="75"/>
      <c r="AJ170" s="75"/>
      <c r="AK170" s="75"/>
    </row>
    <row r="171" spans="1:37" ht="39.950000000000003" customHeight="1" x14ac:dyDescent="0.25">
      <c r="A171" s="129">
        <v>19</v>
      </c>
      <c r="B171" s="120" t="s">
        <v>410</v>
      </c>
      <c r="C171" s="47">
        <v>168</v>
      </c>
      <c r="D171" s="48" t="s">
        <v>339</v>
      </c>
      <c r="E171" s="47" t="s">
        <v>139</v>
      </c>
      <c r="F171" s="47" t="s">
        <v>546</v>
      </c>
      <c r="G171" s="67" t="s">
        <v>547</v>
      </c>
      <c r="H171" s="47" t="s">
        <v>140</v>
      </c>
      <c r="I171" s="47" t="s">
        <v>138</v>
      </c>
      <c r="J171" s="92">
        <v>97.07</v>
      </c>
      <c r="K171" s="35"/>
      <c r="L171" s="24">
        <f t="shared" si="4"/>
        <v>0</v>
      </c>
      <c r="M171" s="25" t="str">
        <f t="shared" si="5"/>
        <v>OK</v>
      </c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5"/>
      <c r="AI171" s="75"/>
      <c r="AJ171" s="75"/>
      <c r="AK171" s="75"/>
    </row>
    <row r="172" spans="1:37" ht="39.950000000000003" customHeight="1" x14ac:dyDescent="0.25">
      <c r="A172" s="129"/>
      <c r="B172" s="121"/>
      <c r="C172" s="47">
        <v>169</v>
      </c>
      <c r="D172" s="48" t="s">
        <v>318</v>
      </c>
      <c r="E172" s="47" t="s">
        <v>137</v>
      </c>
      <c r="F172" s="47" t="s">
        <v>457</v>
      </c>
      <c r="G172" s="49" t="s">
        <v>548</v>
      </c>
      <c r="H172" s="47" t="s">
        <v>25</v>
      </c>
      <c r="I172" s="50" t="s">
        <v>27</v>
      </c>
      <c r="J172" s="92">
        <v>0.3</v>
      </c>
      <c r="K172" s="35">
        <v>1200</v>
      </c>
      <c r="L172" s="24">
        <f t="shared" si="4"/>
        <v>1200</v>
      </c>
      <c r="M172" s="25" t="str">
        <f t="shared" si="5"/>
        <v>OK</v>
      </c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4"/>
      <c r="AH172" s="75"/>
      <c r="AI172" s="75"/>
      <c r="AJ172" s="75"/>
      <c r="AK172" s="75"/>
    </row>
    <row r="173" spans="1:37" ht="39.950000000000003" customHeight="1" x14ac:dyDescent="0.25">
      <c r="A173" s="129"/>
      <c r="B173" s="121"/>
      <c r="C173" s="47">
        <v>170</v>
      </c>
      <c r="D173" s="48" t="s">
        <v>381</v>
      </c>
      <c r="E173" s="47" t="s">
        <v>305</v>
      </c>
      <c r="F173" s="47" t="s">
        <v>549</v>
      </c>
      <c r="G173" s="49" t="s">
        <v>550</v>
      </c>
      <c r="H173" s="47" t="s">
        <v>25</v>
      </c>
      <c r="I173" s="50" t="s">
        <v>61</v>
      </c>
      <c r="J173" s="88">
        <v>8.39</v>
      </c>
      <c r="K173" s="35"/>
      <c r="L173" s="24">
        <f t="shared" si="4"/>
        <v>0</v>
      </c>
      <c r="M173" s="25" t="str">
        <f t="shared" si="5"/>
        <v>OK</v>
      </c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5"/>
      <c r="AI173" s="75"/>
      <c r="AJ173" s="75"/>
      <c r="AK173" s="75"/>
    </row>
    <row r="174" spans="1:37" ht="39.950000000000003" customHeight="1" x14ac:dyDescent="0.25">
      <c r="A174" s="129"/>
      <c r="B174" s="121"/>
      <c r="C174" s="47">
        <v>171</v>
      </c>
      <c r="D174" s="48" t="s">
        <v>318</v>
      </c>
      <c r="E174" s="47" t="s">
        <v>194</v>
      </c>
      <c r="F174" s="47" t="s">
        <v>416</v>
      </c>
      <c r="G174" s="49" t="s">
        <v>195</v>
      </c>
      <c r="H174" s="47" t="s">
        <v>25</v>
      </c>
      <c r="I174" s="50" t="s">
        <v>27</v>
      </c>
      <c r="J174" s="88">
        <v>6.88</v>
      </c>
      <c r="K174" s="35"/>
      <c r="L174" s="24">
        <f t="shared" si="4"/>
        <v>0</v>
      </c>
      <c r="M174" s="25" t="str">
        <f t="shared" si="5"/>
        <v>OK</v>
      </c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74"/>
      <c r="AH174" s="75"/>
      <c r="AI174" s="75"/>
      <c r="AJ174" s="75"/>
      <c r="AK174" s="75"/>
    </row>
    <row r="175" spans="1:37" ht="39.950000000000003" customHeight="1" x14ac:dyDescent="0.25">
      <c r="A175" s="129"/>
      <c r="B175" s="121"/>
      <c r="C175" s="47">
        <v>172</v>
      </c>
      <c r="D175" s="48" t="s">
        <v>318</v>
      </c>
      <c r="E175" s="47" t="s">
        <v>192</v>
      </c>
      <c r="F175" s="47" t="s">
        <v>416</v>
      </c>
      <c r="G175" s="49" t="s">
        <v>193</v>
      </c>
      <c r="H175" s="47" t="s">
        <v>25</v>
      </c>
      <c r="I175" s="50" t="s">
        <v>27</v>
      </c>
      <c r="J175" s="92">
        <v>22.9</v>
      </c>
      <c r="K175" s="35"/>
      <c r="L175" s="24">
        <f t="shared" si="4"/>
        <v>0</v>
      </c>
      <c r="M175" s="25" t="str">
        <f t="shared" si="5"/>
        <v>OK</v>
      </c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5"/>
      <c r="AI175" s="75"/>
      <c r="AJ175" s="75"/>
      <c r="AK175" s="75"/>
    </row>
    <row r="176" spans="1:37" ht="39.950000000000003" customHeight="1" x14ac:dyDescent="0.25">
      <c r="A176" s="129"/>
      <c r="B176" s="121"/>
      <c r="C176" s="47">
        <v>173</v>
      </c>
      <c r="D176" s="48" t="s">
        <v>317</v>
      </c>
      <c r="E176" s="47" t="s">
        <v>269</v>
      </c>
      <c r="F176" s="47" t="s">
        <v>445</v>
      </c>
      <c r="G176" s="49" t="s">
        <v>399</v>
      </c>
      <c r="H176" s="47" t="s">
        <v>25</v>
      </c>
      <c r="I176" s="50" t="s">
        <v>27</v>
      </c>
      <c r="J176" s="92">
        <v>2.06</v>
      </c>
      <c r="K176" s="35"/>
      <c r="L176" s="24">
        <f t="shared" si="4"/>
        <v>0</v>
      </c>
      <c r="M176" s="25" t="str">
        <f t="shared" si="5"/>
        <v>OK</v>
      </c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  <c r="AG176" s="74"/>
      <c r="AH176" s="75"/>
      <c r="AI176" s="75"/>
      <c r="AJ176" s="75"/>
      <c r="AK176" s="75"/>
    </row>
    <row r="177" spans="1:37" ht="39.950000000000003" customHeight="1" x14ac:dyDescent="0.25">
      <c r="A177" s="129"/>
      <c r="B177" s="121"/>
      <c r="C177" s="47">
        <v>174</v>
      </c>
      <c r="D177" s="48" t="s">
        <v>318</v>
      </c>
      <c r="E177" s="85" t="s">
        <v>270</v>
      </c>
      <c r="F177" s="85" t="s">
        <v>412</v>
      </c>
      <c r="G177" s="49" t="s">
        <v>271</v>
      </c>
      <c r="H177" s="47" t="s">
        <v>25</v>
      </c>
      <c r="I177" s="50" t="s">
        <v>27</v>
      </c>
      <c r="J177" s="88">
        <v>5.9</v>
      </c>
      <c r="K177" s="35">
        <v>30</v>
      </c>
      <c r="L177" s="24">
        <f t="shared" si="4"/>
        <v>15</v>
      </c>
      <c r="M177" s="25" t="str">
        <f t="shared" si="5"/>
        <v>OK</v>
      </c>
      <c r="N177" s="74"/>
      <c r="O177" s="74">
        <v>15</v>
      </c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5"/>
      <c r="AI177" s="75"/>
      <c r="AJ177" s="75"/>
      <c r="AK177" s="75"/>
    </row>
    <row r="178" spans="1:37" ht="39.950000000000003" customHeight="1" x14ac:dyDescent="0.25">
      <c r="A178" s="129"/>
      <c r="B178" s="121"/>
      <c r="C178" s="47">
        <v>175</v>
      </c>
      <c r="D178" s="48" t="s">
        <v>318</v>
      </c>
      <c r="E178" s="85" t="s">
        <v>264</v>
      </c>
      <c r="F178" s="85" t="s">
        <v>414</v>
      </c>
      <c r="G178" s="49" t="s">
        <v>265</v>
      </c>
      <c r="H178" s="47" t="s">
        <v>32</v>
      </c>
      <c r="I178" s="47" t="s">
        <v>27</v>
      </c>
      <c r="J178" s="88">
        <v>3.99</v>
      </c>
      <c r="K178" s="35"/>
      <c r="L178" s="24">
        <f t="shared" si="4"/>
        <v>0</v>
      </c>
      <c r="M178" s="25" t="str">
        <f t="shared" si="5"/>
        <v>OK</v>
      </c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  <c r="AC178" s="74"/>
      <c r="AD178" s="74"/>
      <c r="AE178" s="74"/>
      <c r="AF178" s="74"/>
      <c r="AG178" s="74"/>
      <c r="AH178" s="75"/>
      <c r="AI178" s="75"/>
      <c r="AJ178" s="75"/>
      <c r="AK178" s="75"/>
    </row>
    <row r="179" spans="1:37" ht="39.950000000000003" customHeight="1" x14ac:dyDescent="0.25">
      <c r="A179" s="129"/>
      <c r="B179" s="121"/>
      <c r="C179" s="47">
        <v>176</v>
      </c>
      <c r="D179" s="48" t="s">
        <v>380</v>
      </c>
      <c r="E179" s="85" t="s">
        <v>279</v>
      </c>
      <c r="F179" s="85" t="s">
        <v>478</v>
      </c>
      <c r="G179" s="49" t="s">
        <v>400</v>
      </c>
      <c r="H179" s="47" t="s">
        <v>25</v>
      </c>
      <c r="I179" s="50" t="s">
        <v>280</v>
      </c>
      <c r="J179" s="88">
        <v>0.68</v>
      </c>
      <c r="K179" s="35"/>
      <c r="L179" s="24">
        <f t="shared" si="4"/>
        <v>0</v>
      </c>
      <c r="M179" s="25" t="str">
        <f t="shared" si="5"/>
        <v>OK</v>
      </c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5"/>
      <c r="AI179" s="75"/>
      <c r="AJ179" s="75"/>
      <c r="AK179" s="75"/>
    </row>
    <row r="180" spans="1:37" ht="39.950000000000003" customHeight="1" x14ac:dyDescent="0.25">
      <c r="A180" s="129"/>
      <c r="B180" s="121"/>
      <c r="C180" s="47">
        <v>177</v>
      </c>
      <c r="D180" s="48" t="s">
        <v>380</v>
      </c>
      <c r="E180" s="85" t="s">
        <v>281</v>
      </c>
      <c r="F180" s="85" t="s">
        <v>478</v>
      </c>
      <c r="G180" s="49" t="s">
        <v>401</v>
      </c>
      <c r="H180" s="47" t="s">
        <v>25</v>
      </c>
      <c r="I180" s="50" t="s">
        <v>280</v>
      </c>
      <c r="J180" s="88">
        <v>0.68</v>
      </c>
      <c r="K180" s="40"/>
      <c r="L180" s="24">
        <f t="shared" si="4"/>
        <v>0</v>
      </c>
      <c r="M180" s="25" t="str">
        <f t="shared" si="5"/>
        <v>OK</v>
      </c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  <c r="AH180" s="75"/>
      <c r="AI180" s="75"/>
      <c r="AJ180" s="75"/>
      <c r="AK180" s="75"/>
    </row>
    <row r="181" spans="1:37" ht="39.950000000000003" customHeight="1" x14ac:dyDescent="0.25">
      <c r="A181" s="129"/>
      <c r="B181" s="121"/>
      <c r="C181" s="47">
        <v>178</v>
      </c>
      <c r="D181" s="48" t="s">
        <v>380</v>
      </c>
      <c r="E181" s="85" t="s">
        <v>282</v>
      </c>
      <c r="F181" s="85" t="s">
        <v>478</v>
      </c>
      <c r="G181" s="49" t="s">
        <v>402</v>
      </c>
      <c r="H181" s="47" t="s">
        <v>25</v>
      </c>
      <c r="I181" s="50" t="s">
        <v>280</v>
      </c>
      <c r="J181" s="88">
        <v>0.68</v>
      </c>
      <c r="K181" s="40"/>
      <c r="L181" s="24">
        <f t="shared" si="4"/>
        <v>0</v>
      </c>
      <c r="M181" s="25" t="str">
        <f t="shared" si="5"/>
        <v>OK</v>
      </c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5"/>
      <c r="AI181" s="75"/>
      <c r="AJ181" s="75"/>
      <c r="AK181" s="75"/>
    </row>
    <row r="182" spans="1:37" ht="39.950000000000003" customHeight="1" x14ac:dyDescent="0.25">
      <c r="A182" s="129"/>
      <c r="B182" s="121"/>
      <c r="C182" s="47">
        <v>179</v>
      </c>
      <c r="D182" s="48" t="s">
        <v>380</v>
      </c>
      <c r="E182" s="85" t="s">
        <v>283</v>
      </c>
      <c r="F182" s="85" t="s">
        <v>478</v>
      </c>
      <c r="G182" s="49" t="s">
        <v>403</v>
      </c>
      <c r="H182" s="47" t="s">
        <v>25</v>
      </c>
      <c r="I182" s="50" t="s">
        <v>280</v>
      </c>
      <c r="J182" s="88">
        <v>0.68</v>
      </c>
      <c r="K182" s="35"/>
      <c r="L182" s="24">
        <f t="shared" si="4"/>
        <v>0</v>
      </c>
      <c r="M182" s="25" t="str">
        <f t="shared" si="5"/>
        <v>OK</v>
      </c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5"/>
      <c r="AI182" s="75"/>
      <c r="AJ182" s="75"/>
      <c r="AK182" s="75"/>
    </row>
    <row r="183" spans="1:37" ht="39.950000000000003" customHeight="1" x14ac:dyDescent="0.25">
      <c r="A183" s="129"/>
      <c r="B183" s="121"/>
      <c r="C183" s="47">
        <v>180</v>
      </c>
      <c r="D183" s="48" t="s">
        <v>380</v>
      </c>
      <c r="E183" s="47" t="s">
        <v>284</v>
      </c>
      <c r="F183" s="47" t="s">
        <v>478</v>
      </c>
      <c r="G183" s="49" t="s">
        <v>404</v>
      </c>
      <c r="H183" s="47" t="s">
        <v>25</v>
      </c>
      <c r="I183" s="50" t="s">
        <v>280</v>
      </c>
      <c r="J183" s="88">
        <v>0.68</v>
      </c>
      <c r="K183" s="35"/>
      <c r="L183" s="24">
        <f t="shared" si="4"/>
        <v>0</v>
      </c>
      <c r="M183" s="25" t="str">
        <f t="shared" si="5"/>
        <v>OK</v>
      </c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5"/>
      <c r="AI183" s="75"/>
      <c r="AJ183" s="75"/>
      <c r="AK183" s="75"/>
    </row>
    <row r="184" spans="1:37" ht="39.950000000000003" customHeight="1" x14ac:dyDescent="0.25">
      <c r="A184" s="129"/>
      <c r="B184" s="121"/>
      <c r="C184" s="47">
        <v>181</v>
      </c>
      <c r="D184" s="48" t="s">
        <v>380</v>
      </c>
      <c r="E184" s="47" t="s">
        <v>285</v>
      </c>
      <c r="F184" s="47" t="s">
        <v>478</v>
      </c>
      <c r="G184" s="49" t="s">
        <v>405</v>
      </c>
      <c r="H184" s="47" t="s">
        <v>25</v>
      </c>
      <c r="I184" s="50" t="s">
        <v>280</v>
      </c>
      <c r="J184" s="88">
        <v>0.68</v>
      </c>
      <c r="K184" s="35"/>
      <c r="L184" s="24">
        <f t="shared" si="4"/>
        <v>0</v>
      </c>
      <c r="M184" s="25" t="str">
        <f t="shared" si="5"/>
        <v>OK</v>
      </c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4"/>
      <c r="AG184" s="74"/>
      <c r="AH184" s="75"/>
      <c r="AI184" s="75"/>
      <c r="AJ184" s="75"/>
      <c r="AK184" s="75"/>
    </row>
    <row r="185" spans="1:37" ht="39.950000000000003" customHeight="1" x14ac:dyDescent="0.25">
      <c r="A185" s="129"/>
      <c r="B185" s="121"/>
      <c r="C185" s="47">
        <v>182</v>
      </c>
      <c r="D185" s="48" t="s">
        <v>318</v>
      </c>
      <c r="E185" s="61" t="s">
        <v>260</v>
      </c>
      <c r="F185" s="61" t="s">
        <v>551</v>
      </c>
      <c r="G185" s="49" t="s">
        <v>261</v>
      </c>
      <c r="H185" s="47" t="s">
        <v>32</v>
      </c>
      <c r="I185" s="50" t="s">
        <v>27</v>
      </c>
      <c r="J185" s="88">
        <v>2.13</v>
      </c>
      <c r="K185" s="35">
        <v>5</v>
      </c>
      <c r="L185" s="24">
        <f t="shared" si="4"/>
        <v>5</v>
      </c>
      <c r="M185" s="25" t="str">
        <f t="shared" si="5"/>
        <v>OK</v>
      </c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5"/>
      <c r="AI185" s="75"/>
      <c r="AJ185" s="75"/>
      <c r="AK185" s="75"/>
    </row>
    <row r="186" spans="1:37" ht="39.950000000000003" customHeight="1" x14ac:dyDescent="0.25">
      <c r="A186" s="129"/>
      <c r="B186" s="121"/>
      <c r="C186" s="47">
        <v>183</v>
      </c>
      <c r="D186" s="48" t="s">
        <v>318</v>
      </c>
      <c r="E186" s="61" t="s">
        <v>262</v>
      </c>
      <c r="F186" s="61" t="s">
        <v>551</v>
      </c>
      <c r="G186" s="49" t="s">
        <v>263</v>
      </c>
      <c r="H186" s="47" t="s">
        <v>32</v>
      </c>
      <c r="I186" s="50" t="s">
        <v>27</v>
      </c>
      <c r="J186" s="88">
        <v>2.13</v>
      </c>
      <c r="K186" s="35"/>
      <c r="L186" s="24">
        <f t="shared" si="4"/>
        <v>0</v>
      </c>
      <c r="M186" s="25" t="str">
        <f t="shared" si="5"/>
        <v>OK</v>
      </c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5"/>
      <c r="AI186" s="75"/>
      <c r="AJ186" s="75"/>
      <c r="AK186" s="75"/>
    </row>
    <row r="187" spans="1:37" ht="39.950000000000003" customHeight="1" x14ac:dyDescent="0.25">
      <c r="A187" s="129"/>
      <c r="B187" s="121"/>
      <c r="C187" s="47">
        <v>184</v>
      </c>
      <c r="D187" s="48" t="s">
        <v>380</v>
      </c>
      <c r="E187" s="47" t="s">
        <v>288</v>
      </c>
      <c r="F187" s="47" t="s">
        <v>445</v>
      </c>
      <c r="G187" s="49" t="s">
        <v>289</v>
      </c>
      <c r="H187" s="47" t="s">
        <v>25</v>
      </c>
      <c r="I187" s="50" t="s">
        <v>280</v>
      </c>
      <c r="J187" s="88">
        <v>3.18</v>
      </c>
      <c r="K187" s="35"/>
      <c r="L187" s="24">
        <f t="shared" si="4"/>
        <v>0</v>
      </c>
      <c r="M187" s="25" t="str">
        <f t="shared" si="5"/>
        <v>OK</v>
      </c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5"/>
      <c r="AI187" s="75"/>
      <c r="AJ187" s="75"/>
      <c r="AK187" s="75"/>
    </row>
    <row r="188" spans="1:37" ht="39.950000000000003" customHeight="1" x14ac:dyDescent="0.25">
      <c r="A188" s="129"/>
      <c r="B188" s="121"/>
      <c r="C188" s="47">
        <v>185</v>
      </c>
      <c r="D188" s="48" t="s">
        <v>380</v>
      </c>
      <c r="E188" s="47" t="s">
        <v>286</v>
      </c>
      <c r="F188" s="47" t="s">
        <v>552</v>
      </c>
      <c r="G188" s="49" t="s">
        <v>287</v>
      </c>
      <c r="H188" s="47" t="s">
        <v>25</v>
      </c>
      <c r="I188" s="50" t="s">
        <v>280</v>
      </c>
      <c r="J188" s="88">
        <v>7.29</v>
      </c>
      <c r="K188" s="35"/>
      <c r="L188" s="24">
        <f t="shared" si="4"/>
        <v>0</v>
      </c>
      <c r="M188" s="25" t="str">
        <f t="shared" si="5"/>
        <v>OK</v>
      </c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  <c r="AG188" s="74"/>
      <c r="AH188" s="75"/>
      <c r="AI188" s="75"/>
      <c r="AJ188" s="75"/>
      <c r="AK188" s="75"/>
    </row>
    <row r="189" spans="1:37" ht="39.950000000000003" customHeight="1" x14ac:dyDescent="0.25">
      <c r="A189" s="129"/>
      <c r="B189" s="121"/>
      <c r="C189" s="47">
        <v>186</v>
      </c>
      <c r="D189" s="48" t="s">
        <v>380</v>
      </c>
      <c r="E189" s="47" t="s">
        <v>290</v>
      </c>
      <c r="F189" s="47" t="s">
        <v>445</v>
      </c>
      <c r="G189" s="49" t="s">
        <v>291</v>
      </c>
      <c r="H189" s="47" t="s">
        <v>25</v>
      </c>
      <c r="I189" s="50" t="s">
        <v>280</v>
      </c>
      <c r="J189" s="88">
        <v>1.54</v>
      </c>
      <c r="K189" s="35"/>
      <c r="L189" s="24">
        <f t="shared" si="4"/>
        <v>0</v>
      </c>
      <c r="M189" s="25" t="str">
        <f t="shared" si="5"/>
        <v>OK</v>
      </c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5"/>
      <c r="AI189" s="75"/>
      <c r="AJ189" s="75"/>
      <c r="AK189" s="75"/>
    </row>
    <row r="190" spans="1:37" ht="39.950000000000003" customHeight="1" x14ac:dyDescent="0.25">
      <c r="A190" s="129"/>
      <c r="B190" s="121"/>
      <c r="C190" s="47">
        <v>187</v>
      </c>
      <c r="D190" s="48" t="s">
        <v>318</v>
      </c>
      <c r="E190" s="47" t="s">
        <v>272</v>
      </c>
      <c r="F190" s="47" t="s">
        <v>414</v>
      </c>
      <c r="G190" s="49" t="s">
        <v>273</v>
      </c>
      <c r="H190" s="47" t="s">
        <v>25</v>
      </c>
      <c r="I190" s="65" t="s">
        <v>27</v>
      </c>
      <c r="J190" s="88">
        <v>1.44</v>
      </c>
      <c r="K190" s="35">
        <v>10</v>
      </c>
      <c r="L190" s="24">
        <f t="shared" si="4"/>
        <v>10</v>
      </c>
      <c r="M190" s="25" t="str">
        <f t="shared" si="5"/>
        <v>OK</v>
      </c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  <c r="AF190" s="74"/>
      <c r="AG190" s="74"/>
      <c r="AH190" s="75"/>
      <c r="AI190" s="75"/>
      <c r="AJ190" s="75"/>
      <c r="AK190" s="75"/>
    </row>
    <row r="191" spans="1:37" ht="39.950000000000003" customHeight="1" x14ac:dyDescent="0.25">
      <c r="A191" s="129"/>
      <c r="B191" s="121"/>
      <c r="C191" s="47">
        <v>188</v>
      </c>
      <c r="D191" s="48" t="s">
        <v>318</v>
      </c>
      <c r="E191" s="47" t="s">
        <v>379</v>
      </c>
      <c r="F191" s="47" t="s">
        <v>545</v>
      </c>
      <c r="G191" s="67" t="s">
        <v>276</v>
      </c>
      <c r="H191" s="66" t="s">
        <v>25</v>
      </c>
      <c r="I191" s="86" t="s">
        <v>27</v>
      </c>
      <c r="J191" s="88">
        <v>0.62</v>
      </c>
      <c r="K191" s="35">
        <v>200</v>
      </c>
      <c r="L191" s="24">
        <f t="shared" si="4"/>
        <v>200</v>
      </c>
      <c r="M191" s="25" t="str">
        <f t="shared" si="5"/>
        <v>OK</v>
      </c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5"/>
      <c r="AI191" s="75"/>
      <c r="AJ191" s="75"/>
      <c r="AK191" s="75"/>
    </row>
    <row r="192" spans="1:37" ht="39.950000000000003" customHeight="1" x14ac:dyDescent="0.25">
      <c r="A192" s="129"/>
      <c r="B192" s="122"/>
      <c r="C192" s="47">
        <v>189</v>
      </c>
      <c r="D192" s="48" t="s">
        <v>318</v>
      </c>
      <c r="E192" s="47" t="s">
        <v>274</v>
      </c>
      <c r="F192" s="47" t="s">
        <v>510</v>
      </c>
      <c r="G192" s="49" t="s">
        <v>275</v>
      </c>
      <c r="H192" s="47" t="s">
        <v>28</v>
      </c>
      <c r="I192" s="65" t="s">
        <v>27</v>
      </c>
      <c r="J192" s="88">
        <v>4.8</v>
      </c>
      <c r="K192" s="35">
        <v>10</v>
      </c>
      <c r="L192" s="24">
        <f t="shared" si="4"/>
        <v>10</v>
      </c>
      <c r="M192" s="25" t="str">
        <f t="shared" si="5"/>
        <v>OK</v>
      </c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5"/>
      <c r="AI192" s="75"/>
      <c r="AJ192" s="75"/>
      <c r="AK192" s="75"/>
    </row>
    <row r="193" spans="1:37" ht="39.950000000000003" customHeight="1" x14ac:dyDescent="0.25">
      <c r="A193" s="109">
        <v>20</v>
      </c>
      <c r="B193" s="112" t="s">
        <v>410</v>
      </c>
      <c r="C193" s="51">
        <v>190</v>
      </c>
      <c r="D193" s="52" t="s">
        <v>317</v>
      </c>
      <c r="E193" s="87" t="s">
        <v>553</v>
      </c>
      <c r="F193" s="51" t="s">
        <v>554</v>
      </c>
      <c r="G193" s="53" t="s">
        <v>555</v>
      </c>
      <c r="H193" s="51" t="s">
        <v>25</v>
      </c>
      <c r="I193" s="80" t="s">
        <v>27</v>
      </c>
      <c r="J193" s="89">
        <v>218.59</v>
      </c>
      <c r="K193" s="35"/>
      <c r="L193" s="24">
        <f t="shared" si="4"/>
        <v>0</v>
      </c>
      <c r="M193" s="25" t="str">
        <f t="shared" si="5"/>
        <v>OK</v>
      </c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5"/>
      <c r="AI193" s="75"/>
      <c r="AJ193" s="75"/>
      <c r="AK193" s="75"/>
    </row>
    <row r="194" spans="1:37" ht="39.950000000000003" customHeight="1" x14ac:dyDescent="0.25">
      <c r="A194" s="110"/>
      <c r="B194" s="113"/>
      <c r="C194" s="51">
        <v>191</v>
      </c>
      <c r="D194" s="52" t="s">
        <v>317</v>
      </c>
      <c r="E194" s="87" t="s">
        <v>294</v>
      </c>
      <c r="F194" s="51" t="s">
        <v>554</v>
      </c>
      <c r="G194" s="53" t="s">
        <v>556</v>
      </c>
      <c r="H194" s="51" t="s">
        <v>25</v>
      </c>
      <c r="I194" s="80" t="s">
        <v>27</v>
      </c>
      <c r="J194" s="89">
        <v>113.42</v>
      </c>
      <c r="K194" s="35"/>
      <c r="L194" s="24">
        <f t="shared" si="4"/>
        <v>0</v>
      </c>
      <c r="M194" s="25" t="str">
        <f t="shared" si="5"/>
        <v>OK</v>
      </c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  <c r="AC194" s="74"/>
      <c r="AD194" s="74"/>
      <c r="AE194" s="74"/>
      <c r="AF194" s="74"/>
      <c r="AG194" s="74"/>
      <c r="AH194" s="75"/>
      <c r="AI194" s="75"/>
      <c r="AJ194" s="75"/>
      <c r="AK194" s="75"/>
    </row>
    <row r="195" spans="1:37" ht="39.950000000000003" customHeight="1" x14ac:dyDescent="0.25">
      <c r="A195" s="110"/>
      <c r="B195" s="113"/>
      <c r="C195" s="51">
        <v>192</v>
      </c>
      <c r="D195" s="52" t="s">
        <v>317</v>
      </c>
      <c r="E195" s="51" t="s">
        <v>296</v>
      </c>
      <c r="F195" s="51" t="s">
        <v>557</v>
      </c>
      <c r="G195" s="53" t="s">
        <v>297</v>
      </c>
      <c r="H195" s="51" t="s">
        <v>25</v>
      </c>
      <c r="I195" s="80" t="s">
        <v>27</v>
      </c>
      <c r="J195" s="89">
        <v>37.700000000000003</v>
      </c>
      <c r="K195" s="35"/>
      <c r="L195" s="24">
        <f t="shared" si="4"/>
        <v>0</v>
      </c>
      <c r="M195" s="25" t="str">
        <f t="shared" si="5"/>
        <v>OK</v>
      </c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5"/>
      <c r="AI195" s="75"/>
      <c r="AJ195" s="75"/>
      <c r="AK195" s="75"/>
    </row>
    <row r="196" spans="1:37" ht="39.950000000000003" customHeight="1" x14ac:dyDescent="0.25">
      <c r="A196" s="110"/>
      <c r="B196" s="113"/>
      <c r="C196" s="51">
        <v>193</v>
      </c>
      <c r="D196" s="52" t="s">
        <v>317</v>
      </c>
      <c r="E196" s="51" t="s">
        <v>294</v>
      </c>
      <c r="F196" s="51" t="s">
        <v>557</v>
      </c>
      <c r="G196" s="53" t="s">
        <v>295</v>
      </c>
      <c r="H196" s="51" t="s">
        <v>25</v>
      </c>
      <c r="I196" s="80" t="s">
        <v>27</v>
      </c>
      <c r="J196" s="89">
        <v>51.03</v>
      </c>
      <c r="K196" s="35"/>
      <c r="L196" s="24">
        <f t="shared" si="4"/>
        <v>0</v>
      </c>
      <c r="M196" s="25" t="str">
        <f t="shared" si="5"/>
        <v>OK</v>
      </c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74"/>
      <c r="AG196" s="74"/>
      <c r="AH196" s="75"/>
      <c r="AI196" s="75"/>
      <c r="AJ196" s="75"/>
      <c r="AK196" s="75"/>
    </row>
    <row r="197" spans="1:37" ht="39.950000000000003" customHeight="1" x14ac:dyDescent="0.25">
      <c r="A197" s="111"/>
      <c r="B197" s="114"/>
      <c r="C197" s="51">
        <v>194</v>
      </c>
      <c r="D197" s="52" t="s">
        <v>317</v>
      </c>
      <c r="E197" s="51" t="s">
        <v>298</v>
      </c>
      <c r="F197" s="51" t="s">
        <v>554</v>
      </c>
      <c r="G197" s="53" t="s">
        <v>558</v>
      </c>
      <c r="H197" s="51" t="s">
        <v>25</v>
      </c>
      <c r="I197" s="54" t="s">
        <v>27</v>
      </c>
      <c r="J197" s="89">
        <v>40.98</v>
      </c>
      <c r="K197" s="35"/>
      <c r="L197" s="24">
        <f t="shared" ref="L197:L210" si="6">K197-(SUM(N197:AG197))</f>
        <v>0</v>
      </c>
      <c r="M197" s="25" t="str">
        <f t="shared" ref="M197:M210" si="7">IF(L197&lt;0,"ATENÇÃO","OK")</f>
        <v>OK</v>
      </c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5"/>
      <c r="AI197" s="75"/>
      <c r="AJ197" s="75"/>
      <c r="AK197" s="75"/>
    </row>
    <row r="198" spans="1:37" ht="39.950000000000003" customHeight="1" x14ac:dyDescent="0.25">
      <c r="A198" s="117">
        <v>21</v>
      </c>
      <c r="B198" s="120" t="s">
        <v>559</v>
      </c>
      <c r="C198" s="47">
        <v>195</v>
      </c>
      <c r="D198" s="48" t="s">
        <v>316</v>
      </c>
      <c r="E198" s="47" t="s">
        <v>164</v>
      </c>
      <c r="F198" s="47" t="s">
        <v>560</v>
      </c>
      <c r="G198" s="49" t="s">
        <v>165</v>
      </c>
      <c r="H198" s="47" t="s">
        <v>28</v>
      </c>
      <c r="I198" s="65" t="s">
        <v>27</v>
      </c>
      <c r="J198" s="88">
        <v>48.5</v>
      </c>
      <c r="K198" s="35"/>
      <c r="L198" s="24">
        <f t="shared" si="6"/>
        <v>0</v>
      </c>
      <c r="M198" s="25" t="str">
        <f t="shared" si="7"/>
        <v>OK</v>
      </c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74"/>
      <c r="AH198" s="75"/>
      <c r="AI198" s="75"/>
      <c r="AJ198" s="75"/>
      <c r="AK198" s="75"/>
    </row>
    <row r="199" spans="1:37" ht="39.950000000000003" customHeight="1" x14ac:dyDescent="0.25">
      <c r="A199" s="118"/>
      <c r="B199" s="121"/>
      <c r="C199" s="47">
        <v>196</v>
      </c>
      <c r="D199" s="48" t="s">
        <v>316</v>
      </c>
      <c r="E199" s="47" t="s">
        <v>166</v>
      </c>
      <c r="F199" s="47" t="s">
        <v>560</v>
      </c>
      <c r="G199" s="49" t="s">
        <v>167</v>
      </c>
      <c r="H199" s="47" t="s">
        <v>28</v>
      </c>
      <c r="I199" s="65" t="s">
        <v>27</v>
      </c>
      <c r="J199" s="88">
        <v>42.2</v>
      </c>
      <c r="K199" s="35"/>
      <c r="L199" s="24">
        <f t="shared" si="6"/>
        <v>0</v>
      </c>
      <c r="M199" s="25" t="str">
        <f t="shared" si="7"/>
        <v>OK</v>
      </c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  <c r="AH199" s="75"/>
      <c r="AI199" s="75"/>
      <c r="AJ199" s="75"/>
      <c r="AK199" s="75"/>
    </row>
    <row r="200" spans="1:37" ht="39.950000000000003" customHeight="1" x14ac:dyDescent="0.25">
      <c r="A200" s="118"/>
      <c r="B200" s="121"/>
      <c r="C200" s="47">
        <v>197</v>
      </c>
      <c r="D200" s="48" t="s">
        <v>316</v>
      </c>
      <c r="E200" s="47" t="s">
        <v>168</v>
      </c>
      <c r="F200" s="47" t="s">
        <v>560</v>
      </c>
      <c r="G200" s="49" t="s">
        <v>561</v>
      </c>
      <c r="H200" s="47" t="s">
        <v>28</v>
      </c>
      <c r="I200" s="65" t="s">
        <v>27</v>
      </c>
      <c r="J200" s="88">
        <v>15.4</v>
      </c>
      <c r="K200" s="35"/>
      <c r="L200" s="24">
        <f t="shared" si="6"/>
        <v>0</v>
      </c>
      <c r="M200" s="25" t="str">
        <f t="shared" si="7"/>
        <v>OK</v>
      </c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74"/>
      <c r="AH200" s="75"/>
      <c r="AI200" s="75"/>
      <c r="AJ200" s="75"/>
      <c r="AK200" s="75"/>
    </row>
    <row r="201" spans="1:37" ht="39.950000000000003" customHeight="1" x14ac:dyDescent="0.25">
      <c r="A201" s="118"/>
      <c r="B201" s="121"/>
      <c r="C201" s="47">
        <v>198</v>
      </c>
      <c r="D201" s="48" t="s">
        <v>316</v>
      </c>
      <c r="E201" s="47" t="s">
        <v>169</v>
      </c>
      <c r="F201" s="47" t="s">
        <v>560</v>
      </c>
      <c r="G201" s="49" t="s">
        <v>562</v>
      </c>
      <c r="H201" s="47" t="s">
        <v>28</v>
      </c>
      <c r="I201" s="65" t="s">
        <v>27</v>
      </c>
      <c r="J201" s="88">
        <v>15.2</v>
      </c>
      <c r="K201" s="35"/>
      <c r="L201" s="24">
        <f t="shared" si="6"/>
        <v>0</v>
      </c>
      <c r="M201" s="25" t="str">
        <f t="shared" si="7"/>
        <v>OK</v>
      </c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5"/>
      <c r="AI201" s="75"/>
      <c r="AJ201" s="75"/>
      <c r="AK201" s="75"/>
    </row>
    <row r="202" spans="1:37" ht="39.950000000000003" customHeight="1" x14ac:dyDescent="0.25">
      <c r="A202" s="118"/>
      <c r="B202" s="121"/>
      <c r="C202" s="47">
        <v>199</v>
      </c>
      <c r="D202" s="48" t="s">
        <v>316</v>
      </c>
      <c r="E202" s="47" t="s">
        <v>170</v>
      </c>
      <c r="F202" s="47" t="s">
        <v>560</v>
      </c>
      <c r="G202" s="49" t="s">
        <v>563</v>
      </c>
      <c r="H202" s="47" t="s">
        <v>28</v>
      </c>
      <c r="I202" s="65" t="s">
        <v>27</v>
      </c>
      <c r="J202" s="88">
        <v>14</v>
      </c>
      <c r="K202" s="35"/>
      <c r="L202" s="24">
        <f t="shared" si="6"/>
        <v>0</v>
      </c>
      <c r="M202" s="25" t="str">
        <f t="shared" si="7"/>
        <v>OK</v>
      </c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  <c r="AH202" s="75"/>
      <c r="AI202" s="75"/>
      <c r="AJ202" s="75"/>
      <c r="AK202" s="75"/>
    </row>
    <row r="203" spans="1:37" ht="39.950000000000003" customHeight="1" x14ac:dyDescent="0.25">
      <c r="A203" s="118"/>
      <c r="B203" s="121"/>
      <c r="C203" s="47">
        <v>200</v>
      </c>
      <c r="D203" s="48" t="s">
        <v>316</v>
      </c>
      <c r="E203" s="47" t="s">
        <v>342</v>
      </c>
      <c r="F203" s="47" t="s">
        <v>560</v>
      </c>
      <c r="G203" s="49" t="s">
        <v>343</v>
      </c>
      <c r="H203" s="47" t="s">
        <v>28</v>
      </c>
      <c r="I203" s="65" t="s">
        <v>27</v>
      </c>
      <c r="J203" s="88">
        <v>54.6</v>
      </c>
      <c r="K203" s="35"/>
      <c r="L203" s="24">
        <f t="shared" si="6"/>
        <v>0</v>
      </c>
      <c r="M203" s="25" t="str">
        <f t="shared" si="7"/>
        <v>OK</v>
      </c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5"/>
      <c r="AI203" s="75"/>
      <c r="AJ203" s="75"/>
      <c r="AK203" s="75"/>
    </row>
    <row r="204" spans="1:37" ht="39.950000000000003" customHeight="1" x14ac:dyDescent="0.25">
      <c r="A204" s="118"/>
      <c r="B204" s="121"/>
      <c r="C204" s="47">
        <v>201</v>
      </c>
      <c r="D204" s="48" t="s">
        <v>316</v>
      </c>
      <c r="E204" s="47" t="s">
        <v>344</v>
      </c>
      <c r="F204" s="47" t="s">
        <v>560</v>
      </c>
      <c r="G204" s="49" t="s">
        <v>564</v>
      </c>
      <c r="H204" s="47" t="s">
        <v>28</v>
      </c>
      <c r="I204" s="65" t="s">
        <v>27</v>
      </c>
      <c r="J204" s="88">
        <v>51.8</v>
      </c>
      <c r="K204" s="35"/>
      <c r="L204" s="24">
        <f t="shared" si="6"/>
        <v>0</v>
      </c>
      <c r="M204" s="25" t="str">
        <f t="shared" si="7"/>
        <v>OK</v>
      </c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74"/>
      <c r="AH204" s="75"/>
      <c r="AI204" s="75"/>
      <c r="AJ204" s="75"/>
      <c r="AK204" s="75"/>
    </row>
    <row r="205" spans="1:37" ht="39.950000000000003" customHeight="1" x14ac:dyDescent="0.25">
      <c r="A205" s="118"/>
      <c r="B205" s="121"/>
      <c r="C205" s="47">
        <v>202</v>
      </c>
      <c r="D205" s="48" t="s">
        <v>316</v>
      </c>
      <c r="E205" s="47" t="s">
        <v>345</v>
      </c>
      <c r="F205" s="47" t="s">
        <v>560</v>
      </c>
      <c r="G205" s="49" t="s">
        <v>565</v>
      </c>
      <c r="H205" s="47" t="s">
        <v>28</v>
      </c>
      <c r="I205" s="65" t="s">
        <v>27</v>
      </c>
      <c r="J205" s="88">
        <v>51.8</v>
      </c>
      <c r="K205" s="36"/>
      <c r="L205" s="24">
        <f t="shared" si="6"/>
        <v>0</v>
      </c>
      <c r="M205" s="25" t="str">
        <f t="shared" si="7"/>
        <v>OK</v>
      </c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5"/>
      <c r="AI205" s="75"/>
      <c r="AJ205" s="75"/>
      <c r="AK205" s="75"/>
    </row>
    <row r="206" spans="1:37" ht="39.950000000000003" customHeight="1" x14ac:dyDescent="0.25">
      <c r="A206" s="118"/>
      <c r="B206" s="121"/>
      <c r="C206" s="47">
        <v>203</v>
      </c>
      <c r="D206" s="48" t="s">
        <v>316</v>
      </c>
      <c r="E206" s="47" t="s">
        <v>566</v>
      </c>
      <c r="F206" s="47" t="s">
        <v>560</v>
      </c>
      <c r="G206" s="49" t="s">
        <v>567</v>
      </c>
      <c r="H206" s="47" t="s">
        <v>28</v>
      </c>
      <c r="I206" s="65" t="s">
        <v>27</v>
      </c>
      <c r="J206" s="88">
        <v>9.1999999999999993</v>
      </c>
      <c r="K206" s="35"/>
      <c r="L206" s="24">
        <f t="shared" si="6"/>
        <v>0</v>
      </c>
      <c r="M206" s="25" t="str">
        <f t="shared" si="7"/>
        <v>OK</v>
      </c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  <c r="AG206" s="74"/>
      <c r="AH206" s="75"/>
      <c r="AI206" s="75"/>
      <c r="AJ206" s="75"/>
      <c r="AK206" s="75"/>
    </row>
    <row r="207" spans="1:37" ht="39.950000000000003" customHeight="1" x14ac:dyDescent="0.25">
      <c r="A207" s="118"/>
      <c r="B207" s="121"/>
      <c r="C207" s="47">
        <v>204</v>
      </c>
      <c r="D207" s="48" t="s">
        <v>316</v>
      </c>
      <c r="E207" s="47" t="s">
        <v>171</v>
      </c>
      <c r="F207" s="47" t="s">
        <v>568</v>
      </c>
      <c r="G207" s="49" t="s">
        <v>569</v>
      </c>
      <c r="H207" s="47" t="s">
        <v>28</v>
      </c>
      <c r="I207" s="65" t="s">
        <v>27</v>
      </c>
      <c r="J207" s="88">
        <v>4.4000000000000004</v>
      </c>
      <c r="K207" s="35"/>
      <c r="L207" s="24">
        <f t="shared" si="6"/>
        <v>0</v>
      </c>
      <c r="M207" s="25" t="str">
        <f t="shared" si="7"/>
        <v>OK</v>
      </c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5"/>
      <c r="AI207" s="75"/>
      <c r="AJ207" s="75"/>
      <c r="AK207" s="75"/>
    </row>
    <row r="208" spans="1:37" ht="39.950000000000003" customHeight="1" x14ac:dyDescent="0.25">
      <c r="A208" s="118"/>
      <c r="B208" s="121"/>
      <c r="C208" s="47">
        <v>205</v>
      </c>
      <c r="D208" s="48" t="s">
        <v>316</v>
      </c>
      <c r="E208" s="47" t="s">
        <v>172</v>
      </c>
      <c r="F208" s="47" t="s">
        <v>560</v>
      </c>
      <c r="G208" s="49" t="s">
        <v>570</v>
      </c>
      <c r="H208" s="47" t="s">
        <v>37</v>
      </c>
      <c r="I208" s="65" t="s">
        <v>27</v>
      </c>
      <c r="J208" s="88">
        <v>3.2</v>
      </c>
      <c r="K208" s="35"/>
      <c r="L208" s="24">
        <f t="shared" si="6"/>
        <v>0</v>
      </c>
      <c r="M208" s="25" t="str">
        <f t="shared" si="7"/>
        <v>OK</v>
      </c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  <c r="AG208" s="74"/>
      <c r="AH208" s="75"/>
      <c r="AI208" s="75"/>
      <c r="AJ208" s="75"/>
      <c r="AK208" s="75"/>
    </row>
    <row r="209" spans="1:37" ht="39.950000000000003" customHeight="1" x14ac:dyDescent="0.25">
      <c r="A209" s="118"/>
      <c r="B209" s="121"/>
      <c r="C209" s="47">
        <v>206</v>
      </c>
      <c r="D209" s="48" t="s">
        <v>316</v>
      </c>
      <c r="E209" s="47" t="s">
        <v>571</v>
      </c>
      <c r="F209" s="47" t="s">
        <v>572</v>
      </c>
      <c r="G209" s="49" t="s">
        <v>573</v>
      </c>
      <c r="H209" s="47" t="s">
        <v>574</v>
      </c>
      <c r="I209" s="65" t="s">
        <v>27</v>
      </c>
      <c r="J209" s="88">
        <v>27</v>
      </c>
      <c r="K209" s="35"/>
      <c r="L209" s="24">
        <f t="shared" si="6"/>
        <v>0</v>
      </c>
      <c r="M209" s="25" t="str">
        <f t="shared" si="7"/>
        <v>OK</v>
      </c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5"/>
      <c r="AI209" s="75"/>
      <c r="AJ209" s="75"/>
      <c r="AK209" s="75"/>
    </row>
    <row r="210" spans="1:37" ht="39.950000000000003" customHeight="1" x14ac:dyDescent="0.25">
      <c r="A210" s="119"/>
      <c r="B210" s="122"/>
      <c r="C210" s="47">
        <v>207</v>
      </c>
      <c r="D210" s="48" t="s">
        <v>316</v>
      </c>
      <c r="E210" s="47" t="s">
        <v>575</v>
      </c>
      <c r="F210" s="47" t="s">
        <v>576</v>
      </c>
      <c r="G210" s="49" t="s">
        <v>577</v>
      </c>
      <c r="H210" s="47" t="s">
        <v>574</v>
      </c>
      <c r="I210" s="65" t="s">
        <v>27</v>
      </c>
      <c r="J210" s="92">
        <v>210</v>
      </c>
      <c r="K210" s="35">
        <v>1</v>
      </c>
      <c r="L210" s="24">
        <f t="shared" si="6"/>
        <v>1</v>
      </c>
      <c r="M210" s="25" t="str">
        <f t="shared" si="7"/>
        <v>OK</v>
      </c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74"/>
      <c r="AH210" s="75"/>
      <c r="AI210" s="75"/>
      <c r="AJ210" s="75"/>
      <c r="AK210" s="75"/>
    </row>
  </sheetData>
  <mergeCells count="64">
    <mergeCell ref="A171:A192"/>
    <mergeCell ref="B171:B192"/>
    <mergeCell ref="A193:A197"/>
    <mergeCell ref="B193:B197"/>
    <mergeCell ref="A112:A129"/>
    <mergeCell ref="B112:B129"/>
    <mergeCell ref="A133:A144"/>
    <mergeCell ref="B133:B144"/>
    <mergeCell ref="A159:A170"/>
    <mergeCell ref="B159:B170"/>
    <mergeCell ref="A90:A95"/>
    <mergeCell ref="B90:B95"/>
    <mergeCell ref="A96:A108"/>
    <mergeCell ref="B96:B108"/>
    <mergeCell ref="A109:A111"/>
    <mergeCell ref="B109:B111"/>
    <mergeCell ref="AI1:AI2"/>
    <mergeCell ref="AJ1:AJ2"/>
    <mergeCell ref="AK1:AK2"/>
    <mergeCell ref="A4:A11"/>
    <mergeCell ref="B4:B11"/>
    <mergeCell ref="AD1:AD2"/>
    <mergeCell ref="AE1:AE2"/>
    <mergeCell ref="AF1:AF2"/>
    <mergeCell ref="AG1:AG2"/>
    <mergeCell ref="AH1:AH2"/>
    <mergeCell ref="AA1:AA2"/>
    <mergeCell ref="AB1:AB2"/>
    <mergeCell ref="P1:P2"/>
    <mergeCell ref="Q1:Q2"/>
    <mergeCell ref="A1:F1"/>
    <mergeCell ref="G1:J1"/>
    <mergeCell ref="A198:A210"/>
    <mergeCell ref="B198:B210"/>
    <mergeCell ref="AC1:AC2"/>
    <mergeCell ref="A2:M2"/>
    <mergeCell ref="T1:T2"/>
    <mergeCell ref="N1:N2"/>
    <mergeCell ref="O1:O2"/>
    <mergeCell ref="X1:X2"/>
    <mergeCell ref="U1:U2"/>
    <mergeCell ref="V1:V2"/>
    <mergeCell ref="W1:W2"/>
    <mergeCell ref="R1:R2"/>
    <mergeCell ref="S1:S2"/>
    <mergeCell ref="Y1:Y2"/>
    <mergeCell ref="Z1:Z2"/>
    <mergeCell ref="B12:B23"/>
    <mergeCell ref="A51:A55"/>
    <mergeCell ref="A56:A86"/>
    <mergeCell ref="A145:A158"/>
    <mergeCell ref="B145:B158"/>
    <mergeCell ref="K1:M1"/>
    <mergeCell ref="A12:A23"/>
    <mergeCell ref="A24:A30"/>
    <mergeCell ref="A31:A33"/>
    <mergeCell ref="A34:A50"/>
    <mergeCell ref="B24:B30"/>
    <mergeCell ref="B31:B33"/>
    <mergeCell ref="B34:B50"/>
    <mergeCell ref="B51:B55"/>
    <mergeCell ref="B56:B86"/>
    <mergeCell ref="A87:A89"/>
    <mergeCell ref="B87:B89"/>
  </mergeCells>
  <conditionalFormatting sqref="Y4:AG4">
    <cfRule type="cellIs" dxfId="203" priority="28" stopIfTrue="1" operator="greaterThan">
      <formula>0</formula>
    </cfRule>
    <cfRule type="cellIs" dxfId="202" priority="29" stopIfTrue="1" operator="greaterThan">
      <formula>0</formula>
    </cfRule>
    <cfRule type="cellIs" dxfId="201" priority="30" stopIfTrue="1" operator="greaterThan">
      <formula>0</formula>
    </cfRule>
  </conditionalFormatting>
  <conditionalFormatting sqref="Y5:AG210">
    <cfRule type="cellIs" dxfId="200" priority="25" stopIfTrue="1" operator="greaterThan">
      <formula>0</formula>
    </cfRule>
    <cfRule type="cellIs" dxfId="199" priority="26" stopIfTrue="1" operator="greaterThan">
      <formula>0</formula>
    </cfRule>
    <cfRule type="cellIs" dxfId="198" priority="27" stopIfTrue="1" operator="greaterThan">
      <formula>0</formula>
    </cfRule>
  </conditionalFormatting>
  <conditionalFormatting sqref="Q4:X4">
    <cfRule type="cellIs" dxfId="197" priority="16" stopIfTrue="1" operator="greaterThan">
      <formula>0</formula>
    </cfRule>
    <cfRule type="cellIs" dxfId="196" priority="17" stopIfTrue="1" operator="greaterThan">
      <formula>0</formula>
    </cfRule>
    <cfRule type="cellIs" dxfId="195" priority="18" stopIfTrue="1" operator="greaterThan">
      <formula>0</formula>
    </cfRule>
  </conditionalFormatting>
  <conditionalFormatting sqref="Q5:X210">
    <cfRule type="cellIs" dxfId="194" priority="13" stopIfTrue="1" operator="greaterThan">
      <formula>0</formula>
    </cfRule>
    <cfRule type="cellIs" dxfId="193" priority="14" stopIfTrue="1" operator="greaterThan">
      <formula>0</formula>
    </cfRule>
    <cfRule type="cellIs" dxfId="192" priority="15" stopIfTrue="1" operator="greaterThan">
      <formula>0</formula>
    </cfRule>
  </conditionalFormatting>
  <conditionalFormatting sqref="Y5:AG210">
    <cfRule type="cellIs" dxfId="191" priority="31" stopIfTrue="1" operator="greaterThan">
      <formula>0</formula>
    </cfRule>
    <cfRule type="cellIs" dxfId="190" priority="32" stopIfTrue="1" operator="greaterThan">
      <formula>0</formula>
    </cfRule>
    <cfRule type="cellIs" dxfId="189" priority="33" stopIfTrue="1" operator="greaterThan">
      <formula>0</formula>
    </cfRule>
  </conditionalFormatting>
  <conditionalFormatting sqref="N4">
    <cfRule type="cellIs" dxfId="188" priority="10" stopIfTrue="1" operator="greaterThan">
      <formula>0</formula>
    </cfRule>
    <cfRule type="cellIs" dxfId="187" priority="11" stopIfTrue="1" operator="greaterThan">
      <formula>0</formula>
    </cfRule>
    <cfRule type="cellIs" dxfId="186" priority="12" stopIfTrue="1" operator="greaterThan">
      <formula>0</formula>
    </cfRule>
  </conditionalFormatting>
  <conditionalFormatting sqref="N5:N210">
    <cfRule type="cellIs" dxfId="185" priority="7" stopIfTrue="1" operator="greaterThan">
      <formula>0</formula>
    </cfRule>
    <cfRule type="cellIs" dxfId="184" priority="8" stopIfTrue="1" operator="greaterThan">
      <formula>0</formula>
    </cfRule>
    <cfRule type="cellIs" dxfId="183" priority="9" stopIfTrue="1" operator="greaterThan">
      <formula>0</formula>
    </cfRule>
  </conditionalFormatting>
  <conditionalFormatting sqref="O4:P4">
    <cfRule type="cellIs" dxfId="182" priority="4" stopIfTrue="1" operator="greaterThan">
      <formula>0</formula>
    </cfRule>
    <cfRule type="cellIs" dxfId="181" priority="5" stopIfTrue="1" operator="greaterThan">
      <formula>0</formula>
    </cfRule>
    <cfRule type="cellIs" dxfId="180" priority="6" stopIfTrue="1" operator="greaterThan">
      <formula>0</formula>
    </cfRule>
  </conditionalFormatting>
  <conditionalFormatting sqref="O5:P210">
    <cfRule type="cellIs" dxfId="179" priority="1" stopIfTrue="1" operator="greaterThan">
      <formula>0</formula>
    </cfRule>
    <cfRule type="cellIs" dxfId="178" priority="2" stopIfTrue="1" operator="greaterThan">
      <formula>0</formula>
    </cfRule>
    <cfRule type="cellIs" dxfId="177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210"/>
  <sheetViews>
    <sheetView topLeftCell="H220" zoomScale="70" zoomScaleNormal="70" workbookViewId="0">
      <selection activeCell="N1" sqref="N1:U1048576"/>
    </sheetView>
  </sheetViews>
  <sheetFormatPr defaultColWidth="9.7109375" defaultRowHeight="30" customHeight="1" x14ac:dyDescent="0.25"/>
  <cols>
    <col min="1" max="1" width="6.7109375" style="1" customWidth="1"/>
    <col min="2" max="2" width="30.28515625" style="1" customWidth="1"/>
    <col min="3" max="3" width="7.7109375" style="1" customWidth="1"/>
    <col min="4" max="4" width="8.85546875" style="1" customWidth="1"/>
    <col min="5" max="5" width="16.28515625" style="1" customWidth="1"/>
    <col min="6" max="6" width="18.140625" style="26" customWidth="1"/>
    <col min="7" max="7" width="56" style="1" customWidth="1"/>
    <col min="8" max="8" width="9.85546875" style="1" bestFit="1" customWidth="1"/>
    <col min="9" max="9" width="16.7109375" style="1" customWidth="1"/>
    <col min="10" max="10" width="12.7109375" style="38" bestFit="1" customWidth="1"/>
    <col min="11" max="11" width="12" style="19" customWidth="1"/>
    <col min="12" max="12" width="13.28515625" style="27" customWidth="1"/>
    <col min="13" max="13" width="12.5703125" style="17" customWidth="1"/>
    <col min="14" max="25" width="14.7109375" style="18" customWidth="1"/>
    <col min="26" max="37" width="14.7109375" style="15" customWidth="1"/>
    <col min="38" max="16384" width="9.7109375" style="15"/>
  </cols>
  <sheetData>
    <row r="1" spans="1:37" ht="30" customHeight="1" x14ac:dyDescent="0.25">
      <c r="A1" s="108" t="s">
        <v>406</v>
      </c>
      <c r="B1" s="108"/>
      <c r="C1" s="108"/>
      <c r="D1" s="108"/>
      <c r="E1" s="108"/>
      <c r="F1" s="108"/>
      <c r="G1" s="108" t="s">
        <v>26</v>
      </c>
      <c r="H1" s="108"/>
      <c r="I1" s="108"/>
      <c r="J1" s="108"/>
      <c r="K1" s="108" t="s">
        <v>407</v>
      </c>
      <c r="L1" s="108"/>
      <c r="M1" s="108"/>
      <c r="N1" s="115" t="s">
        <v>620</v>
      </c>
      <c r="O1" s="115" t="s">
        <v>621</v>
      </c>
      <c r="P1" s="115" t="s">
        <v>622</v>
      </c>
      <c r="Q1" s="115" t="s">
        <v>623</v>
      </c>
      <c r="R1" s="115" t="s">
        <v>624</v>
      </c>
      <c r="S1" s="115" t="s">
        <v>625</v>
      </c>
      <c r="T1" s="115" t="s">
        <v>626</v>
      </c>
      <c r="U1" s="115" t="s">
        <v>627</v>
      </c>
      <c r="V1" s="115" t="s">
        <v>409</v>
      </c>
      <c r="W1" s="115" t="s">
        <v>409</v>
      </c>
      <c r="X1" s="115" t="s">
        <v>409</v>
      </c>
      <c r="Y1" s="115" t="s">
        <v>409</v>
      </c>
      <c r="Z1" s="115" t="s">
        <v>409</v>
      </c>
      <c r="AA1" s="115" t="s">
        <v>409</v>
      </c>
      <c r="AB1" s="115" t="s">
        <v>409</v>
      </c>
      <c r="AC1" s="115" t="s">
        <v>409</v>
      </c>
      <c r="AD1" s="115" t="s">
        <v>409</v>
      </c>
      <c r="AE1" s="115" t="s">
        <v>409</v>
      </c>
      <c r="AF1" s="115" t="s">
        <v>409</v>
      </c>
      <c r="AG1" s="115" t="s">
        <v>409</v>
      </c>
      <c r="AH1" s="115" t="s">
        <v>409</v>
      </c>
      <c r="AI1" s="115" t="s">
        <v>409</v>
      </c>
      <c r="AJ1" s="115" t="s">
        <v>409</v>
      </c>
      <c r="AK1" s="115" t="s">
        <v>409</v>
      </c>
    </row>
    <row r="2" spans="1:37" ht="30" customHeight="1" x14ac:dyDescent="0.25">
      <c r="A2" s="108" t="s">
        <v>310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</row>
    <row r="3" spans="1:37" s="16" customFormat="1" ht="30" customHeight="1" x14ac:dyDescent="0.2">
      <c r="A3" s="31" t="s">
        <v>1</v>
      </c>
      <c r="B3" s="39" t="s">
        <v>311</v>
      </c>
      <c r="C3" s="31" t="s">
        <v>312</v>
      </c>
      <c r="D3" s="31" t="s">
        <v>313</v>
      </c>
      <c r="E3" s="31" t="s">
        <v>46</v>
      </c>
      <c r="F3" s="30" t="s">
        <v>578</v>
      </c>
      <c r="G3" s="32" t="s">
        <v>314</v>
      </c>
      <c r="H3" s="32" t="s">
        <v>315</v>
      </c>
      <c r="I3" s="32" t="s">
        <v>38</v>
      </c>
      <c r="J3" s="37" t="s">
        <v>2</v>
      </c>
      <c r="K3" s="33" t="s">
        <v>24</v>
      </c>
      <c r="L3" s="34" t="s">
        <v>0</v>
      </c>
      <c r="M3" s="31" t="s">
        <v>3</v>
      </c>
      <c r="N3" s="73">
        <v>43567</v>
      </c>
      <c r="O3" s="73">
        <v>43571</v>
      </c>
      <c r="P3" s="73">
        <v>43571</v>
      </c>
      <c r="Q3" s="73">
        <v>43571</v>
      </c>
      <c r="R3" s="73">
        <v>43635</v>
      </c>
      <c r="S3" s="73">
        <v>43692</v>
      </c>
      <c r="T3" s="73">
        <v>43700</v>
      </c>
      <c r="U3" s="73">
        <v>43703</v>
      </c>
      <c r="V3" s="73" t="s">
        <v>408</v>
      </c>
      <c r="W3" s="73" t="s">
        <v>408</v>
      </c>
      <c r="X3" s="73" t="s">
        <v>408</v>
      </c>
      <c r="Y3" s="73" t="s">
        <v>408</v>
      </c>
      <c r="Z3" s="73" t="s">
        <v>408</v>
      </c>
      <c r="AA3" s="73" t="s">
        <v>408</v>
      </c>
      <c r="AB3" s="73" t="s">
        <v>408</v>
      </c>
      <c r="AC3" s="73" t="s">
        <v>408</v>
      </c>
      <c r="AD3" s="73" t="s">
        <v>408</v>
      </c>
      <c r="AE3" s="73" t="s">
        <v>408</v>
      </c>
      <c r="AF3" s="73" t="s">
        <v>408</v>
      </c>
      <c r="AG3" s="73" t="s">
        <v>408</v>
      </c>
      <c r="AH3" s="73" t="s">
        <v>408</v>
      </c>
      <c r="AI3" s="73" t="s">
        <v>408</v>
      </c>
      <c r="AJ3" s="73" t="s">
        <v>408</v>
      </c>
      <c r="AK3" s="73" t="s">
        <v>408</v>
      </c>
    </row>
    <row r="4" spans="1:37" ht="39.950000000000003" customHeight="1" x14ac:dyDescent="0.25">
      <c r="A4" s="117">
        <v>1</v>
      </c>
      <c r="B4" s="120" t="s">
        <v>410</v>
      </c>
      <c r="C4" s="47">
        <v>1</v>
      </c>
      <c r="D4" s="48" t="s">
        <v>316</v>
      </c>
      <c r="E4" s="47" t="s">
        <v>47</v>
      </c>
      <c r="F4" s="47" t="s">
        <v>411</v>
      </c>
      <c r="G4" s="49" t="s">
        <v>48</v>
      </c>
      <c r="H4" s="47" t="s">
        <v>25</v>
      </c>
      <c r="I4" s="50" t="s">
        <v>27</v>
      </c>
      <c r="J4" s="88">
        <v>11.94</v>
      </c>
      <c r="K4" s="35">
        <v>2</v>
      </c>
      <c r="L4" s="24">
        <f>K4-(SUM(N4:AG4))</f>
        <v>0</v>
      </c>
      <c r="M4" s="25" t="str">
        <f>IF(L4&lt;0,"ATENÇÃO","OK")</f>
        <v>OK</v>
      </c>
      <c r="N4" s="74">
        <v>2</v>
      </c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5"/>
      <c r="AI4" s="75"/>
      <c r="AJ4" s="75"/>
      <c r="AK4" s="75"/>
    </row>
    <row r="5" spans="1:37" ht="39.950000000000003" customHeight="1" x14ac:dyDescent="0.25">
      <c r="A5" s="118"/>
      <c r="B5" s="121"/>
      <c r="C5" s="47">
        <v>2</v>
      </c>
      <c r="D5" s="48" t="s">
        <v>318</v>
      </c>
      <c r="E5" s="47" t="s">
        <v>53</v>
      </c>
      <c r="F5" s="47" t="s">
        <v>412</v>
      </c>
      <c r="G5" s="49" t="s">
        <v>413</v>
      </c>
      <c r="H5" s="47" t="s">
        <v>28</v>
      </c>
      <c r="I5" s="50" t="s">
        <v>27</v>
      </c>
      <c r="J5" s="88">
        <v>1.96</v>
      </c>
      <c r="K5" s="35">
        <v>3</v>
      </c>
      <c r="L5" s="24">
        <f t="shared" ref="L5:L68" si="0">K5-(SUM(N5:AG5))</f>
        <v>3</v>
      </c>
      <c r="M5" s="25" t="str">
        <f t="shared" ref="M5:M68" si="1">IF(L5&lt;0,"ATENÇÃO","OK")</f>
        <v>OK</v>
      </c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5"/>
      <c r="AI5" s="75"/>
      <c r="AJ5" s="75"/>
      <c r="AK5" s="75"/>
    </row>
    <row r="6" spans="1:37" ht="39.950000000000003" customHeight="1" x14ac:dyDescent="0.25">
      <c r="A6" s="118"/>
      <c r="B6" s="121"/>
      <c r="C6" s="47">
        <v>3</v>
      </c>
      <c r="D6" s="48" t="s">
        <v>317</v>
      </c>
      <c r="E6" s="47" t="s">
        <v>49</v>
      </c>
      <c r="F6" s="47" t="s">
        <v>414</v>
      </c>
      <c r="G6" s="49" t="s">
        <v>50</v>
      </c>
      <c r="H6" s="47" t="s">
        <v>25</v>
      </c>
      <c r="I6" s="50" t="s">
        <v>27</v>
      </c>
      <c r="J6" s="88">
        <v>2.69</v>
      </c>
      <c r="K6" s="35">
        <v>50</v>
      </c>
      <c r="L6" s="24">
        <f t="shared" si="0"/>
        <v>50</v>
      </c>
      <c r="M6" s="25" t="str">
        <f t="shared" si="1"/>
        <v>OK</v>
      </c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5"/>
      <c r="AI6" s="75"/>
      <c r="AJ6" s="75"/>
      <c r="AK6" s="75"/>
    </row>
    <row r="7" spans="1:37" ht="39.950000000000003" customHeight="1" x14ac:dyDescent="0.25">
      <c r="A7" s="118"/>
      <c r="B7" s="121"/>
      <c r="C7" s="47">
        <v>4</v>
      </c>
      <c r="D7" s="48" t="s">
        <v>317</v>
      </c>
      <c r="E7" s="47" t="s">
        <v>51</v>
      </c>
      <c r="F7" s="47" t="s">
        <v>415</v>
      </c>
      <c r="G7" s="49" t="s">
        <v>52</v>
      </c>
      <c r="H7" s="47" t="s">
        <v>25</v>
      </c>
      <c r="I7" s="50" t="s">
        <v>27</v>
      </c>
      <c r="J7" s="88">
        <v>2.77</v>
      </c>
      <c r="K7" s="35">
        <v>5</v>
      </c>
      <c r="L7" s="24">
        <f t="shared" si="0"/>
        <v>5</v>
      </c>
      <c r="M7" s="25" t="str">
        <f t="shared" si="1"/>
        <v>OK</v>
      </c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5"/>
      <c r="AI7" s="75"/>
      <c r="AJ7" s="75"/>
      <c r="AK7" s="75"/>
    </row>
    <row r="8" spans="1:37" ht="39.950000000000003" customHeight="1" x14ac:dyDescent="0.25">
      <c r="A8" s="118"/>
      <c r="B8" s="121"/>
      <c r="C8" s="47">
        <v>5</v>
      </c>
      <c r="D8" s="48" t="s">
        <v>317</v>
      </c>
      <c r="E8" s="47" t="s">
        <v>64</v>
      </c>
      <c r="F8" s="47" t="s">
        <v>416</v>
      </c>
      <c r="G8" s="49" t="s">
        <v>417</v>
      </c>
      <c r="H8" s="47" t="s">
        <v>25</v>
      </c>
      <c r="I8" s="50" t="s">
        <v>27</v>
      </c>
      <c r="J8" s="88">
        <v>0.77</v>
      </c>
      <c r="K8" s="35">
        <v>3</v>
      </c>
      <c r="L8" s="24">
        <f t="shared" si="0"/>
        <v>3</v>
      </c>
      <c r="M8" s="25" t="str">
        <f t="shared" si="1"/>
        <v>OK</v>
      </c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5"/>
      <c r="AI8" s="75"/>
      <c r="AJ8" s="75"/>
      <c r="AK8" s="75"/>
    </row>
    <row r="9" spans="1:37" ht="39.950000000000003" customHeight="1" x14ac:dyDescent="0.25">
      <c r="A9" s="118"/>
      <c r="B9" s="121"/>
      <c r="C9" s="47">
        <v>6</v>
      </c>
      <c r="D9" s="48" t="s">
        <v>318</v>
      </c>
      <c r="E9" s="47" t="s">
        <v>67</v>
      </c>
      <c r="F9" s="47" t="s">
        <v>418</v>
      </c>
      <c r="G9" s="49" t="s">
        <v>68</v>
      </c>
      <c r="H9" s="47" t="s">
        <v>25</v>
      </c>
      <c r="I9" s="50" t="s">
        <v>27</v>
      </c>
      <c r="J9" s="88">
        <v>7.23</v>
      </c>
      <c r="K9" s="35">
        <v>5</v>
      </c>
      <c r="L9" s="24">
        <f t="shared" si="0"/>
        <v>2</v>
      </c>
      <c r="M9" s="25" t="str">
        <f t="shared" si="1"/>
        <v>OK</v>
      </c>
      <c r="N9" s="74"/>
      <c r="O9" s="74"/>
      <c r="P9" s="74"/>
      <c r="Q9" s="74"/>
      <c r="R9" s="74"/>
      <c r="S9" s="74"/>
      <c r="T9" s="74"/>
      <c r="U9" s="74">
        <v>3</v>
      </c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5"/>
      <c r="AI9" s="75"/>
      <c r="AJ9" s="75"/>
      <c r="AK9" s="75"/>
    </row>
    <row r="10" spans="1:37" ht="39.950000000000003" customHeight="1" x14ac:dyDescent="0.25">
      <c r="A10" s="118"/>
      <c r="B10" s="121"/>
      <c r="C10" s="47">
        <v>7</v>
      </c>
      <c r="D10" s="48" t="s">
        <v>318</v>
      </c>
      <c r="E10" s="47" t="s">
        <v>69</v>
      </c>
      <c r="F10" s="47" t="s">
        <v>418</v>
      </c>
      <c r="G10" s="49" t="s">
        <v>70</v>
      </c>
      <c r="H10" s="47" t="s">
        <v>25</v>
      </c>
      <c r="I10" s="50" t="s">
        <v>27</v>
      </c>
      <c r="J10" s="88">
        <v>18.79</v>
      </c>
      <c r="K10" s="35">
        <v>5</v>
      </c>
      <c r="L10" s="24">
        <f t="shared" si="0"/>
        <v>5</v>
      </c>
      <c r="M10" s="25" t="str">
        <f t="shared" si="1"/>
        <v>OK</v>
      </c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5"/>
      <c r="AI10" s="75"/>
      <c r="AJ10" s="75"/>
      <c r="AK10" s="75"/>
    </row>
    <row r="11" spans="1:37" ht="39.950000000000003" customHeight="1" x14ac:dyDescent="0.25">
      <c r="A11" s="119"/>
      <c r="B11" s="122"/>
      <c r="C11" s="47">
        <v>8</v>
      </c>
      <c r="D11" s="48" t="s">
        <v>318</v>
      </c>
      <c r="E11" s="47" t="s">
        <v>71</v>
      </c>
      <c r="F11" s="47" t="s">
        <v>418</v>
      </c>
      <c r="G11" s="49" t="s">
        <v>72</v>
      </c>
      <c r="H11" s="47" t="s">
        <v>25</v>
      </c>
      <c r="I11" s="50" t="s">
        <v>27</v>
      </c>
      <c r="J11" s="88">
        <v>30</v>
      </c>
      <c r="K11" s="35">
        <v>5</v>
      </c>
      <c r="L11" s="24">
        <f t="shared" si="0"/>
        <v>0</v>
      </c>
      <c r="M11" s="25" t="str">
        <f t="shared" si="1"/>
        <v>OK</v>
      </c>
      <c r="N11" s="74"/>
      <c r="O11" s="74"/>
      <c r="P11" s="74"/>
      <c r="Q11" s="74"/>
      <c r="R11" s="74"/>
      <c r="S11" s="74"/>
      <c r="T11" s="74"/>
      <c r="U11" s="74">
        <v>5</v>
      </c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5"/>
      <c r="AI11" s="75"/>
      <c r="AJ11" s="75"/>
      <c r="AK11" s="75"/>
    </row>
    <row r="12" spans="1:37" ht="39.950000000000003" customHeight="1" x14ac:dyDescent="0.25">
      <c r="A12" s="109">
        <v>2</v>
      </c>
      <c r="B12" s="112" t="s">
        <v>410</v>
      </c>
      <c r="C12" s="51">
        <v>9</v>
      </c>
      <c r="D12" s="52" t="s">
        <v>320</v>
      </c>
      <c r="E12" s="51" t="s">
        <v>60</v>
      </c>
      <c r="F12" s="51" t="s">
        <v>419</v>
      </c>
      <c r="G12" s="53" t="s">
        <v>321</v>
      </c>
      <c r="H12" s="51" t="s">
        <v>34</v>
      </c>
      <c r="I12" s="54" t="s">
        <v>61</v>
      </c>
      <c r="J12" s="89">
        <v>6.67</v>
      </c>
      <c r="K12" s="35">
        <v>2</v>
      </c>
      <c r="L12" s="24">
        <f t="shared" si="0"/>
        <v>2</v>
      </c>
      <c r="M12" s="25" t="str">
        <f t="shared" si="1"/>
        <v>OK</v>
      </c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5"/>
      <c r="AI12" s="75"/>
      <c r="AJ12" s="75"/>
      <c r="AK12" s="75"/>
    </row>
    <row r="13" spans="1:37" ht="39.950000000000003" customHeight="1" x14ac:dyDescent="0.25">
      <c r="A13" s="110"/>
      <c r="B13" s="113"/>
      <c r="C13" s="51">
        <v>10</v>
      </c>
      <c r="D13" s="52" t="s">
        <v>316</v>
      </c>
      <c r="E13" s="51" t="s">
        <v>74</v>
      </c>
      <c r="F13" s="51" t="s">
        <v>420</v>
      </c>
      <c r="G13" s="53" t="s">
        <v>421</v>
      </c>
      <c r="H13" s="51" t="s">
        <v>37</v>
      </c>
      <c r="I13" s="54" t="s">
        <v>27</v>
      </c>
      <c r="J13" s="89">
        <v>2.27</v>
      </c>
      <c r="K13" s="35">
        <v>30</v>
      </c>
      <c r="L13" s="24">
        <f t="shared" si="0"/>
        <v>15</v>
      </c>
      <c r="M13" s="25" t="str">
        <f t="shared" si="1"/>
        <v>OK</v>
      </c>
      <c r="N13" s="74">
        <v>15</v>
      </c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5"/>
      <c r="AI13" s="75"/>
      <c r="AJ13" s="75"/>
      <c r="AK13" s="75"/>
    </row>
    <row r="14" spans="1:37" ht="39.950000000000003" customHeight="1" x14ac:dyDescent="0.25">
      <c r="A14" s="110"/>
      <c r="B14" s="113"/>
      <c r="C14" s="51">
        <v>11</v>
      </c>
      <c r="D14" s="52" t="s">
        <v>316</v>
      </c>
      <c r="E14" s="51" t="s">
        <v>73</v>
      </c>
      <c r="F14" s="51" t="s">
        <v>422</v>
      </c>
      <c r="G14" s="53" t="s">
        <v>423</v>
      </c>
      <c r="H14" s="51" t="s">
        <v>37</v>
      </c>
      <c r="I14" s="54" t="s">
        <v>27</v>
      </c>
      <c r="J14" s="89">
        <v>4.79</v>
      </c>
      <c r="K14" s="35">
        <v>20</v>
      </c>
      <c r="L14" s="24">
        <f t="shared" si="0"/>
        <v>0</v>
      </c>
      <c r="M14" s="25" t="str">
        <f t="shared" si="1"/>
        <v>OK</v>
      </c>
      <c r="N14" s="74">
        <v>20</v>
      </c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5"/>
      <c r="AI14" s="75"/>
      <c r="AJ14" s="75"/>
      <c r="AK14" s="75"/>
    </row>
    <row r="15" spans="1:37" ht="39.950000000000003" customHeight="1" x14ac:dyDescent="0.25">
      <c r="A15" s="110"/>
      <c r="B15" s="113"/>
      <c r="C15" s="51">
        <v>12</v>
      </c>
      <c r="D15" s="52" t="s">
        <v>316</v>
      </c>
      <c r="E15" s="51" t="s">
        <v>76</v>
      </c>
      <c r="F15" s="51" t="s">
        <v>424</v>
      </c>
      <c r="G15" s="53" t="s">
        <v>77</v>
      </c>
      <c r="H15" s="51" t="s">
        <v>25</v>
      </c>
      <c r="I15" s="54" t="s">
        <v>27</v>
      </c>
      <c r="J15" s="89">
        <v>24.44</v>
      </c>
      <c r="K15" s="35">
        <v>1</v>
      </c>
      <c r="L15" s="24">
        <f t="shared" si="0"/>
        <v>1</v>
      </c>
      <c r="M15" s="25" t="str">
        <f t="shared" si="1"/>
        <v>OK</v>
      </c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5"/>
      <c r="AI15" s="75"/>
      <c r="AJ15" s="75"/>
      <c r="AK15" s="75"/>
    </row>
    <row r="16" spans="1:37" ht="39.950000000000003" customHeight="1" x14ac:dyDescent="0.25">
      <c r="A16" s="110"/>
      <c r="B16" s="113"/>
      <c r="C16" s="51">
        <v>13</v>
      </c>
      <c r="D16" s="52" t="s">
        <v>322</v>
      </c>
      <c r="E16" s="51" t="s">
        <v>75</v>
      </c>
      <c r="F16" s="51" t="s">
        <v>425</v>
      </c>
      <c r="G16" s="53" t="s">
        <v>426</v>
      </c>
      <c r="H16" s="51" t="s">
        <v>25</v>
      </c>
      <c r="I16" s="54" t="s">
        <v>27</v>
      </c>
      <c r="J16" s="89">
        <v>23.55</v>
      </c>
      <c r="K16" s="35"/>
      <c r="L16" s="24">
        <f t="shared" si="0"/>
        <v>0</v>
      </c>
      <c r="M16" s="25" t="str">
        <f t="shared" si="1"/>
        <v>OK</v>
      </c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5"/>
      <c r="AI16" s="75"/>
      <c r="AJ16" s="75"/>
      <c r="AK16" s="75"/>
    </row>
    <row r="17" spans="1:37" ht="39.950000000000003" customHeight="1" x14ac:dyDescent="0.25">
      <c r="A17" s="110"/>
      <c r="B17" s="113"/>
      <c r="C17" s="51">
        <v>14</v>
      </c>
      <c r="D17" s="52" t="s">
        <v>322</v>
      </c>
      <c r="E17" s="51" t="s">
        <v>75</v>
      </c>
      <c r="F17" s="51" t="s">
        <v>427</v>
      </c>
      <c r="G17" s="53" t="s">
        <v>428</v>
      </c>
      <c r="H17" s="51" t="s">
        <v>25</v>
      </c>
      <c r="I17" s="54" t="s">
        <v>27</v>
      </c>
      <c r="J17" s="89">
        <v>25.7</v>
      </c>
      <c r="K17" s="35"/>
      <c r="L17" s="24">
        <f t="shared" si="0"/>
        <v>0</v>
      </c>
      <c r="M17" s="25" t="str">
        <f t="shared" si="1"/>
        <v>OK</v>
      </c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5"/>
      <c r="AI17" s="75"/>
      <c r="AJ17" s="75"/>
      <c r="AK17" s="75"/>
    </row>
    <row r="18" spans="1:37" ht="39.950000000000003" customHeight="1" x14ac:dyDescent="0.25">
      <c r="A18" s="110"/>
      <c r="B18" s="113"/>
      <c r="C18" s="51">
        <v>15</v>
      </c>
      <c r="D18" s="52" t="s">
        <v>318</v>
      </c>
      <c r="E18" s="51" t="s">
        <v>59</v>
      </c>
      <c r="F18" s="51" t="s">
        <v>416</v>
      </c>
      <c r="G18" s="55" t="s">
        <v>387</v>
      </c>
      <c r="H18" s="51" t="s">
        <v>25</v>
      </c>
      <c r="I18" s="54" t="s">
        <v>27</v>
      </c>
      <c r="J18" s="89">
        <v>1.1599999999999999</v>
      </c>
      <c r="K18" s="35">
        <v>12</v>
      </c>
      <c r="L18" s="24">
        <f t="shared" si="0"/>
        <v>12</v>
      </c>
      <c r="M18" s="25" t="str">
        <f t="shared" si="1"/>
        <v>OK</v>
      </c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5"/>
      <c r="AI18" s="75"/>
      <c r="AJ18" s="75"/>
      <c r="AK18" s="75"/>
    </row>
    <row r="19" spans="1:37" ht="39.950000000000003" customHeight="1" x14ac:dyDescent="0.25">
      <c r="A19" s="110"/>
      <c r="B19" s="113"/>
      <c r="C19" s="51">
        <v>16</v>
      </c>
      <c r="D19" s="52" t="s">
        <v>317</v>
      </c>
      <c r="E19" s="51" t="s">
        <v>78</v>
      </c>
      <c r="F19" s="51" t="s">
        <v>411</v>
      </c>
      <c r="G19" s="53" t="s">
        <v>429</v>
      </c>
      <c r="H19" s="51" t="s">
        <v>25</v>
      </c>
      <c r="I19" s="54" t="s">
        <v>27</v>
      </c>
      <c r="J19" s="89">
        <v>9.77</v>
      </c>
      <c r="K19" s="35"/>
      <c r="L19" s="24">
        <f t="shared" si="0"/>
        <v>0</v>
      </c>
      <c r="M19" s="25" t="str">
        <f t="shared" si="1"/>
        <v>OK</v>
      </c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5"/>
      <c r="AI19" s="75"/>
      <c r="AJ19" s="75"/>
      <c r="AK19" s="75"/>
    </row>
    <row r="20" spans="1:37" ht="39.950000000000003" customHeight="1" x14ac:dyDescent="0.25">
      <c r="A20" s="110"/>
      <c r="B20" s="113"/>
      <c r="C20" s="51">
        <v>17</v>
      </c>
      <c r="D20" s="52" t="s">
        <v>317</v>
      </c>
      <c r="E20" s="51" t="s">
        <v>79</v>
      </c>
      <c r="F20" s="51" t="s">
        <v>411</v>
      </c>
      <c r="G20" s="53" t="s">
        <v>80</v>
      </c>
      <c r="H20" s="51" t="s">
        <v>25</v>
      </c>
      <c r="I20" s="54" t="s">
        <v>27</v>
      </c>
      <c r="J20" s="89">
        <v>2.1800000000000002</v>
      </c>
      <c r="K20" s="35"/>
      <c r="L20" s="24">
        <f t="shared" si="0"/>
        <v>0</v>
      </c>
      <c r="M20" s="25" t="str">
        <f t="shared" si="1"/>
        <v>OK</v>
      </c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5"/>
      <c r="AI20" s="75"/>
      <c r="AJ20" s="75"/>
      <c r="AK20" s="75"/>
    </row>
    <row r="21" spans="1:37" ht="39.950000000000003" customHeight="1" x14ac:dyDescent="0.25">
      <c r="A21" s="110"/>
      <c r="B21" s="113"/>
      <c r="C21" s="51">
        <v>18</v>
      </c>
      <c r="D21" s="52" t="s">
        <v>316</v>
      </c>
      <c r="E21" s="51" t="s">
        <v>85</v>
      </c>
      <c r="F21" s="51" t="s">
        <v>430</v>
      </c>
      <c r="G21" s="63" t="s">
        <v>35</v>
      </c>
      <c r="H21" s="51" t="s">
        <v>25</v>
      </c>
      <c r="I21" s="54" t="s">
        <v>27</v>
      </c>
      <c r="J21" s="89">
        <v>7.55</v>
      </c>
      <c r="K21" s="35"/>
      <c r="L21" s="24">
        <f t="shared" si="0"/>
        <v>0</v>
      </c>
      <c r="M21" s="25" t="str">
        <f t="shared" si="1"/>
        <v>OK</v>
      </c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5"/>
      <c r="AI21" s="75"/>
      <c r="AJ21" s="75"/>
      <c r="AK21" s="75"/>
    </row>
    <row r="22" spans="1:37" ht="39.950000000000003" customHeight="1" x14ac:dyDescent="0.25">
      <c r="A22" s="110"/>
      <c r="B22" s="113"/>
      <c r="C22" s="51">
        <v>19</v>
      </c>
      <c r="D22" s="52" t="s">
        <v>316</v>
      </c>
      <c r="E22" s="51" t="s">
        <v>84</v>
      </c>
      <c r="F22" s="51" t="s">
        <v>431</v>
      </c>
      <c r="G22" s="63" t="s">
        <v>432</v>
      </c>
      <c r="H22" s="51" t="s">
        <v>25</v>
      </c>
      <c r="I22" s="54" t="s">
        <v>27</v>
      </c>
      <c r="J22" s="89">
        <v>8.59</v>
      </c>
      <c r="K22" s="35"/>
      <c r="L22" s="24">
        <f t="shared" si="0"/>
        <v>0</v>
      </c>
      <c r="M22" s="25" t="str">
        <f t="shared" si="1"/>
        <v>OK</v>
      </c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5"/>
      <c r="AI22" s="75"/>
      <c r="AJ22" s="75"/>
      <c r="AK22" s="75"/>
    </row>
    <row r="23" spans="1:37" ht="39.950000000000003" customHeight="1" x14ac:dyDescent="0.25">
      <c r="A23" s="111"/>
      <c r="B23" s="114"/>
      <c r="C23" s="51">
        <v>20</v>
      </c>
      <c r="D23" s="52" t="s">
        <v>316</v>
      </c>
      <c r="E23" s="51" t="s">
        <v>83</v>
      </c>
      <c r="F23" s="51" t="s">
        <v>431</v>
      </c>
      <c r="G23" s="63" t="s">
        <v>433</v>
      </c>
      <c r="H23" s="51" t="s">
        <v>25</v>
      </c>
      <c r="I23" s="54" t="s">
        <v>27</v>
      </c>
      <c r="J23" s="89">
        <v>6.69</v>
      </c>
      <c r="K23" s="35"/>
      <c r="L23" s="24">
        <f t="shared" si="0"/>
        <v>0</v>
      </c>
      <c r="M23" s="25" t="str">
        <f t="shared" si="1"/>
        <v>OK</v>
      </c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5"/>
      <c r="AI23" s="75"/>
      <c r="AJ23" s="75"/>
      <c r="AK23" s="75"/>
    </row>
    <row r="24" spans="1:37" ht="39.950000000000003" customHeight="1" x14ac:dyDescent="0.25">
      <c r="A24" s="126">
        <v>3</v>
      </c>
      <c r="B24" s="120" t="s">
        <v>434</v>
      </c>
      <c r="C24" s="47">
        <v>21</v>
      </c>
      <c r="D24" s="48" t="s">
        <v>318</v>
      </c>
      <c r="E24" s="47" t="s">
        <v>232</v>
      </c>
      <c r="F24" s="47" t="s">
        <v>435</v>
      </c>
      <c r="G24" s="57" t="s">
        <v>436</v>
      </c>
      <c r="H24" s="47" t="s">
        <v>25</v>
      </c>
      <c r="I24" s="50" t="s">
        <v>27</v>
      </c>
      <c r="J24" s="88">
        <v>2.52</v>
      </c>
      <c r="K24" s="35">
        <v>10</v>
      </c>
      <c r="L24" s="24">
        <f t="shared" si="0"/>
        <v>10</v>
      </c>
      <c r="M24" s="25" t="str">
        <f t="shared" si="1"/>
        <v>OK</v>
      </c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5"/>
      <c r="AI24" s="75"/>
      <c r="AJ24" s="75"/>
      <c r="AK24" s="75"/>
    </row>
    <row r="25" spans="1:37" ht="39.950000000000003" customHeight="1" x14ac:dyDescent="0.25">
      <c r="A25" s="127"/>
      <c r="B25" s="121"/>
      <c r="C25" s="47">
        <v>22</v>
      </c>
      <c r="D25" s="48" t="s">
        <v>318</v>
      </c>
      <c r="E25" s="47" t="s">
        <v>231</v>
      </c>
      <c r="F25" s="47" t="s">
        <v>435</v>
      </c>
      <c r="G25" s="57" t="s">
        <v>437</v>
      </c>
      <c r="H25" s="47" t="s">
        <v>25</v>
      </c>
      <c r="I25" s="50" t="s">
        <v>27</v>
      </c>
      <c r="J25" s="88">
        <v>2.52</v>
      </c>
      <c r="K25" s="35">
        <v>30</v>
      </c>
      <c r="L25" s="24">
        <f t="shared" si="0"/>
        <v>30</v>
      </c>
      <c r="M25" s="25" t="str">
        <f t="shared" si="1"/>
        <v>OK</v>
      </c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5"/>
      <c r="AI25" s="75"/>
      <c r="AJ25" s="75"/>
      <c r="AK25" s="75"/>
    </row>
    <row r="26" spans="1:37" ht="39.950000000000003" customHeight="1" x14ac:dyDescent="0.25">
      <c r="A26" s="127"/>
      <c r="B26" s="121"/>
      <c r="C26" s="47">
        <v>23</v>
      </c>
      <c r="D26" s="48" t="s">
        <v>318</v>
      </c>
      <c r="E26" s="47" t="s">
        <v>233</v>
      </c>
      <c r="F26" s="47" t="s">
        <v>435</v>
      </c>
      <c r="G26" s="57" t="s">
        <v>438</v>
      </c>
      <c r="H26" s="47" t="s">
        <v>25</v>
      </c>
      <c r="I26" s="50" t="s">
        <v>27</v>
      </c>
      <c r="J26" s="88">
        <v>2.52</v>
      </c>
      <c r="K26" s="35">
        <v>30</v>
      </c>
      <c r="L26" s="24">
        <f t="shared" si="0"/>
        <v>30</v>
      </c>
      <c r="M26" s="25" t="str">
        <f t="shared" si="1"/>
        <v>OK</v>
      </c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5"/>
      <c r="AI26" s="75"/>
      <c r="AJ26" s="75"/>
      <c r="AK26" s="75"/>
    </row>
    <row r="27" spans="1:37" ht="39.950000000000003" customHeight="1" x14ac:dyDescent="0.25">
      <c r="A27" s="127"/>
      <c r="B27" s="121"/>
      <c r="C27" s="47">
        <v>24</v>
      </c>
      <c r="D27" s="48" t="s">
        <v>318</v>
      </c>
      <c r="E27" s="47" t="s">
        <v>234</v>
      </c>
      <c r="F27" s="47" t="s">
        <v>435</v>
      </c>
      <c r="G27" s="57" t="s">
        <v>439</v>
      </c>
      <c r="H27" s="47" t="s">
        <v>25</v>
      </c>
      <c r="I27" s="50" t="s">
        <v>27</v>
      </c>
      <c r="J27" s="88">
        <v>2.52</v>
      </c>
      <c r="K27" s="35">
        <v>10</v>
      </c>
      <c r="L27" s="24">
        <f t="shared" si="0"/>
        <v>10</v>
      </c>
      <c r="M27" s="25" t="str">
        <f t="shared" si="1"/>
        <v>OK</v>
      </c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5"/>
      <c r="AI27" s="75"/>
      <c r="AJ27" s="75"/>
      <c r="AK27" s="75"/>
    </row>
    <row r="28" spans="1:37" ht="39.950000000000003" customHeight="1" x14ac:dyDescent="0.25">
      <c r="A28" s="127"/>
      <c r="B28" s="121"/>
      <c r="C28" s="47">
        <v>25</v>
      </c>
      <c r="D28" s="48" t="s">
        <v>318</v>
      </c>
      <c r="E28" s="47" t="s">
        <v>235</v>
      </c>
      <c r="F28" s="47" t="s">
        <v>435</v>
      </c>
      <c r="G28" s="57" t="s">
        <v>440</v>
      </c>
      <c r="H28" s="47" t="s">
        <v>25</v>
      </c>
      <c r="I28" s="50" t="s">
        <v>27</v>
      </c>
      <c r="J28" s="88">
        <v>2.52</v>
      </c>
      <c r="K28" s="35">
        <v>20</v>
      </c>
      <c r="L28" s="24">
        <f t="shared" si="0"/>
        <v>20</v>
      </c>
      <c r="M28" s="25" t="str">
        <f t="shared" si="1"/>
        <v>OK</v>
      </c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5"/>
      <c r="AI28" s="75"/>
      <c r="AJ28" s="75"/>
      <c r="AK28" s="75"/>
    </row>
    <row r="29" spans="1:37" ht="39.950000000000003" customHeight="1" x14ac:dyDescent="0.25">
      <c r="A29" s="127"/>
      <c r="B29" s="121"/>
      <c r="C29" s="47">
        <v>26</v>
      </c>
      <c r="D29" s="48" t="s">
        <v>318</v>
      </c>
      <c r="E29" s="47" t="s">
        <v>236</v>
      </c>
      <c r="F29" s="47" t="s">
        <v>435</v>
      </c>
      <c r="G29" s="57" t="s">
        <v>441</v>
      </c>
      <c r="H29" s="47" t="s">
        <v>25</v>
      </c>
      <c r="I29" s="50" t="s">
        <v>27</v>
      </c>
      <c r="J29" s="88">
        <v>2.52</v>
      </c>
      <c r="K29" s="35">
        <v>10</v>
      </c>
      <c r="L29" s="24">
        <f t="shared" si="0"/>
        <v>10</v>
      </c>
      <c r="M29" s="25" t="str">
        <f t="shared" si="1"/>
        <v>OK</v>
      </c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5"/>
      <c r="AI29" s="75"/>
      <c r="AJ29" s="75"/>
      <c r="AK29" s="75"/>
    </row>
    <row r="30" spans="1:37" ht="39.950000000000003" customHeight="1" x14ac:dyDescent="0.25">
      <c r="A30" s="128"/>
      <c r="B30" s="122"/>
      <c r="C30" s="47">
        <v>27</v>
      </c>
      <c r="D30" s="48" t="s">
        <v>318</v>
      </c>
      <c r="E30" s="47" t="s">
        <v>237</v>
      </c>
      <c r="F30" s="47" t="s">
        <v>442</v>
      </c>
      <c r="G30" s="67" t="s">
        <v>238</v>
      </c>
      <c r="H30" s="47" t="s">
        <v>25</v>
      </c>
      <c r="I30" s="65" t="s">
        <v>27</v>
      </c>
      <c r="J30" s="88">
        <v>1.54</v>
      </c>
      <c r="K30" s="35"/>
      <c r="L30" s="24">
        <f t="shared" si="0"/>
        <v>0</v>
      </c>
      <c r="M30" s="25" t="str">
        <f t="shared" si="1"/>
        <v>OK</v>
      </c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5"/>
      <c r="AI30" s="75"/>
      <c r="AJ30" s="75"/>
      <c r="AK30" s="75"/>
    </row>
    <row r="31" spans="1:37" ht="39.950000000000003" customHeight="1" x14ac:dyDescent="0.25">
      <c r="A31" s="109">
        <v>4</v>
      </c>
      <c r="B31" s="112" t="s">
        <v>410</v>
      </c>
      <c r="C31" s="51">
        <v>28</v>
      </c>
      <c r="D31" s="52" t="s">
        <v>318</v>
      </c>
      <c r="E31" s="51" t="s">
        <v>86</v>
      </c>
      <c r="F31" s="51" t="s">
        <v>443</v>
      </c>
      <c r="G31" s="53" t="s">
        <v>388</v>
      </c>
      <c r="H31" s="51" t="s">
        <v>25</v>
      </c>
      <c r="I31" s="54" t="s">
        <v>27</v>
      </c>
      <c r="J31" s="89">
        <v>0.49</v>
      </c>
      <c r="K31" s="35">
        <v>300</v>
      </c>
      <c r="L31" s="24">
        <f t="shared" si="0"/>
        <v>100</v>
      </c>
      <c r="M31" s="25" t="str">
        <f t="shared" si="1"/>
        <v>OK</v>
      </c>
      <c r="N31" s="74">
        <v>200</v>
      </c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5"/>
      <c r="AI31" s="75"/>
      <c r="AJ31" s="75"/>
      <c r="AK31" s="75"/>
    </row>
    <row r="32" spans="1:37" ht="39.950000000000003" customHeight="1" x14ac:dyDescent="0.25">
      <c r="A32" s="110"/>
      <c r="B32" s="113"/>
      <c r="C32" s="51">
        <v>29</v>
      </c>
      <c r="D32" s="52" t="s">
        <v>318</v>
      </c>
      <c r="E32" s="51" t="s">
        <v>87</v>
      </c>
      <c r="F32" s="51" t="s">
        <v>443</v>
      </c>
      <c r="G32" s="53" t="s">
        <v>389</v>
      </c>
      <c r="H32" s="51" t="s">
        <v>25</v>
      </c>
      <c r="I32" s="54" t="s">
        <v>27</v>
      </c>
      <c r="J32" s="89">
        <v>0.49</v>
      </c>
      <c r="K32" s="35">
        <v>50</v>
      </c>
      <c r="L32" s="24">
        <f t="shared" si="0"/>
        <v>50</v>
      </c>
      <c r="M32" s="25" t="str">
        <f t="shared" si="1"/>
        <v>OK</v>
      </c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75"/>
      <c r="AJ32" s="75"/>
      <c r="AK32" s="75"/>
    </row>
    <row r="33" spans="1:37" ht="39.950000000000003" customHeight="1" x14ac:dyDescent="0.25">
      <c r="A33" s="111"/>
      <c r="B33" s="114"/>
      <c r="C33" s="51">
        <v>30</v>
      </c>
      <c r="D33" s="52" t="s">
        <v>318</v>
      </c>
      <c r="E33" s="51" t="s">
        <v>88</v>
      </c>
      <c r="F33" s="51" t="s">
        <v>443</v>
      </c>
      <c r="G33" s="53" t="s">
        <v>390</v>
      </c>
      <c r="H33" s="51" t="s">
        <v>25</v>
      </c>
      <c r="I33" s="54" t="s">
        <v>27</v>
      </c>
      <c r="J33" s="89">
        <v>0.47</v>
      </c>
      <c r="K33" s="35">
        <v>50</v>
      </c>
      <c r="L33" s="24">
        <f t="shared" si="0"/>
        <v>20</v>
      </c>
      <c r="M33" s="25" t="str">
        <f t="shared" si="1"/>
        <v>OK</v>
      </c>
      <c r="N33" s="74">
        <v>30</v>
      </c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75"/>
      <c r="AJ33" s="75"/>
      <c r="AK33" s="75"/>
    </row>
    <row r="34" spans="1:37" ht="39.950000000000003" customHeight="1" x14ac:dyDescent="0.25">
      <c r="A34" s="126">
        <v>5</v>
      </c>
      <c r="B34" s="120" t="s">
        <v>410</v>
      </c>
      <c r="C34" s="47">
        <v>31</v>
      </c>
      <c r="D34" s="48" t="s">
        <v>318</v>
      </c>
      <c r="E34" s="58" t="s">
        <v>98</v>
      </c>
      <c r="F34" s="58" t="s">
        <v>444</v>
      </c>
      <c r="G34" s="76" t="s">
        <v>324</v>
      </c>
      <c r="H34" s="58" t="s">
        <v>25</v>
      </c>
      <c r="I34" s="50" t="s">
        <v>27</v>
      </c>
      <c r="J34" s="88">
        <v>13</v>
      </c>
      <c r="K34" s="35">
        <v>15</v>
      </c>
      <c r="L34" s="24">
        <f t="shared" si="0"/>
        <v>0</v>
      </c>
      <c r="M34" s="25" t="str">
        <f t="shared" si="1"/>
        <v>OK</v>
      </c>
      <c r="N34" s="74">
        <v>5</v>
      </c>
      <c r="O34" s="74"/>
      <c r="P34" s="74"/>
      <c r="Q34" s="74"/>
      <c r="R34" s="74"/>
      <c r="S34" s="74">
        <v>10</v>
      </c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5"/>
      <c r="AI34" s="75"/>
      <c r="AJ34" s="75"/>
      <c r="AK34" s="75"/>
    </row>
    <row r="35" spans="1:37" ht="39.950000000000003" customHeight="1" x14ac:dyDescent="0.25">
      <c r="A35" s="127"/>
      <c r="B35" s="121"/>
      <c r="C35" s="47">
        <v>32</v>
      </c>
      <c r="D35" s="48" t="s">
        <v>318</v>
      </c>
      <c r="E35" s="58" t="s">
        <v>104</v>
      </c>
      <c r="F35" s="58" t="s">
        <v>445</v>
      </c>
      <c r="G35" s="57" t="s">
        <v>396</v>
      </c>
      <c r="H35" s="58" t="s">
        <v>29</v>
      </c>
      <c r="I35" s="50" t="s">
        <v>27</v>
      </c>
      <c r="J35" s="90">
        <v>3.85</v>
      </c>
      <c r="K35" s="35">
        <v>3</v>
      </c>
      <c r="L35" s="24">
        <f t="shared" si="0"/>
        <v>0</v>
      </c>
      <c r="M35" s="25" t="str">
        <f t="shared" si="1"/>
        <v>OK</v>
      </c>
      <c r="N35" s="74">
        <v>3</v>
      </c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5"/>
      <c r="AI35" s="75"/>
      <c r="AJ35" s="75"/>
      <c r="AK35" s="75"/>
    </row>
    <row r="36" spans="1:37" ht="39.950000000000003" customHeight="1" x14ac:dyDescent="0.25">
      <c r="A36" s="127"/>
      <c r="B36" s="121"/>
      <c r="C36" s="47">
        <v>33</v>
      </c>
      <c r="D36" s="48" t="s">
        <v>318</v>
      </c>
      <c r="E36" s="58" t="s">
        <v>99</v>
      </c>
      <c r="F36" s="58" t="s">
        <v>446</v>
      </c>
      <c r="G36" s="57" t="s">
        <v>391</v>
      </c>
      <c r="H36" s="58" t="s">
        <v>25</v>
      </c>
      <c r="I36" s="50" t="s">
        <v>27</v>
      </c>
      <c r="J36" s="90">
        <v>1.45</v>
      </c>
      <c r="K36" s="35"/>
      <c r="L36" s="24">
        <f t="shared" si="0"/>
        <v>0</v>
      </c>
      <c r="M36" s="25" t="str">
        <f t="shared" si="1"/>
        <v>OK</v>
      </c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5"/>
      <c r="AI36" s="75"/>
      <c r="AJ36" s="75"/>
      <c r="AK36" s="75"/>
    </row>
    <row r="37" spans="1:37" ht="39.950000000000003" customHeight="1" x14ac:dyDescent="0.25">
      <c r="A37" s="127"/>
      <c r="B37" s="121"/>
      <c r="C37" s="47">
        <v>34</v>
      </c>
      <c r="D37" s="48" t="s">
        <v>318</v>
      </c>
      <c r="E37" s="58" t="s">
        <v>100</v>
      </c>
      <c r="F37" s="58" t="s">
        <v>446</v>
      </c>
      <c r="G37" s="57" t="s">
        <v>392</v>
      </c>
      <c r="H37" s="58" t="s">
        <v>25</v>
      </c>
      <c r="I37" s="50" t="s">
        <v>27</v>
      </c>
      <c r="J37" s="90">
        <v>1.45</v>
      </c>
      <c r="K37" s="35"/>
      <c r="L37" s="24">
        <f t="shared" si="0"/>
        <v>0</v>
      </c>
      <c r="M37" s="25" t="str">
        <f t="shared" si="1"/>
        <v>OK</v>
      </c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5"/>
      <c r="AI37" s="75"/>
      <c r="AJ37" s="75"/>
      <c r="AK37" s="75"/>
    </row>
    <row r="38" spans="1:37" ht="39.950000000000003" customHeight="1" x14ac:dyDescent="0.25">
      <c r="A38" s="127"/>
      <c r="B38" s="121"/>
      <c r="C38" s="47">
        <v>35</v>
      </c>
      <c r="D38" s="48" t="s">
        <v>318</v>
      </c>
      <c r="E38" s="58" t="s">
        <v>101</v>
      </c>
      <c r="F38" s="58" t="s">
        <v>446</v>
      </c>
      <c r="G38" s="57" t="s">
        <v>393</v>
      </c>
      <c r="H38" s="58" t="s">
        <v>25</v>
      </c>
      <c r="I38" s="50" t="s">
        <v>27</v>
      </c>
      <c r="J38" s="90">
        <v>1.45</v>
      </c>
      <c r="K38" s="35"/>
      <c r="L38" s="24">
        <f t="shared" si="0"/>
        <v>0</v>
      </c>
      <c r="M38" s="25" t="str">
        <f t="shared" si="1"/>
        <v>OK</v>
      </c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5"/>
      <c r="AI38" s="75"/>
      <c r="AJ38" s="75"/>
      <c r="AK38" s="75"/>
    </row>
    <row r="39" spans="1:37" ht="39.950000000000003" customHeight="1" x14ac:dyDescent="0.25">
      <c r="A39" s="127"/>
      <c r="B39" s="121"/>
      <c r="C39" s="47">
        <v>36</v>
      </c>
      <c r="D39" s="48" t="s">
        <v>318</v>
      </c>
      <c r="E39" s="58" t="s">
        <v>102</v>
      </c>
      <c r="F39" s="58" t="s">
        <v>446</v>
      </c>
      <c r="G39" s="57" t="s">
        <v>394</v>
      </c>
      <c r="H39" s="58" t="s">
        <v>25</v>
      </c>
      <c r="I39" s="50" t="s">
        <v>27</v>
      </c>
      <c r="J39" s="90">
        <v>1.45</v>
      </c>
      <c r="K39" s="35"/>
      <c r="L39" s="24">
        <f t="shared" si="0"/>
        <v>0</v>
      </c>
      <c r="M39" s="25" t="str">
        <f t="shared" si="1"/>
        <v>OK</v>
      </c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5"/>
      <c r="AI39" s="75"/>
      <c r="AJ39" s="75"/>
      <c r="AK39" s="75"/>
    </row>
    <row r="40" spans="1:37" ht="39.950000000000003" customHeight="1" x14ac:dyDescent="0.25">
      <c r="A40" s="127"/>
      <c r="B40" s="121"/>
      <c r="C40" s="47">
        <v>37</v>
      </c>
      <c r="D40" s="48" t="s">
        <v>318</v>
      </c>
      <c r="E40" s="58" t="s">
        <v>103</v>
      </c>
      <c r="F40" s="58" t="s">
        <v>446</v>
      </c>
      <c r="G40" s="57" t="s">
        <v>395</v>
      </c>
      <c r="H40" s="58" t="s">
        <v>25</v>
      </c>
      <c r="I40" s="50" t="s">
        <v>27</v>
      </c>
      <c r="J40" s="90">
        <v>1.45</v>
      </c>
      <c r="K40" s="35"/>
      <c r="L40" s="24">
        <f t="shared" si="0"/>
        <v>0</v>
      </c>
      <c r="M40" s="25" t="str">
        <f t="shared" si="1"/>
        <v>OK</v>
      </c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5"/>
      <c r="AI40" s="75"/>
      <c r="AJ40" s="75"/>
      <c r="AK40" s="75"/>
    </row>
    <row r="41" spans="1:37" ht="39.950000000000003" customHeight="1" x14ac:dyDescent="0.25">
      <c r="A41" s="127"/>
      <c r="B41" s="121"/>
      <c r="C41" s="47">
        <v>38</v>
      </c>
      <c r="D41" s="48" t="s">
        <v>318</v>
      </c>
      <c r="E41" s="47" t="s">
        <v>93</v>
      </c>
      <c r="F41" s="47" t="s">
        <v>447</v>
      </c>
      <c r="G41" s="57" t="s">
        <v>448</v>
      </c>
      <c r="H41" s="47" t="s">
        <v>25</v>
      </c>
      <c r="I41" s="50" t="s">
        <v>27</v>
      </c>
      <c r="J41" s="90">
        <v>1.6</v>
      </c>
      <c r="K41" s="35">
        <v>48</v>
      </c>
      <c r="L41" s="24">
        <f t="shared" si="0"/>
        <v>18</v>
      </c>
      <c r="M41" s="25" t="str">
        <f t="shared" si="1"/>
        <v>OK</v>
      </c>
      <c r="N41" s="74">
        <v>30</v>
      </c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5"/>
      <c r="AI41" s="75"/>
      <c r="AJ41" s="75"/>
      <c r="AK41" s="75"/>
    </row>
    <row r="42" spans="1:37" ht="39.950000000000003" customHeight="1" x14ac:dyDescent="0.25">
      <c r="A42" s="127"/>
      <c r="B42" s="121"/>
      <c r="C42" s="47">
        <v>39</v>
      </c>
      <c r="D42" s="48" t="s">
        <v>318</v>
      </c>
      <c r="E42" s="47" t="s">
        <v>97</v>
      </c>
      <c r="F42" s="47" t="s">
        <v>447</v>
      </c>
      <c r="G42" s="57" t="s">
        <v>449</v>
      </c>
      <c r="H42" s="47" t="s">
        <v>25</v>
      </c>
      <c r="I42" s="50" t="s">
        <v>27</v>
      </c>
      <c r="J42" s="90">
        <v>1.6</v>
      </c>
      <c r="K42" s="35">
        <v>48</v>
      </c>
      <c r="L42" s="24">
        <f t="shared" si="0"/>
        <v>48</v>
      </c>
      <c r="M42" s="25" t="str">
        <f t="shared" si="1"/>
        <v>OK</v>
      </c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5"/>
      <c r="AI42" s="75"/>
      <c r="AJ42" s="75"/>
      <c r="AK42" s="75"/>
    </row>
    <row r="43" spans="1:37" ht="39.950000000000003" customHeight="1" x14ac:dyDescent="0.25">
      <c r="A43" s="127"/>
      <c r="B43" s="121"/>
      <c r="C43" s="47">
        <v>40</v>
      </c>
      <c r="D43" s="48" t="s">
        <v>318</v>
      </c>
      <c r="E43" s="47" t="s">
        <v>95</v>
      </c>
      <c r="F43" s="47" t="s">
        <v>447</v>
      </c>
      <c r="G43" s="57" t="s">
        <v>450</v>
      </c>
      <c r="H43" s="47" t="s">
        <v>25</v>
      </c>
      <c r="I43" s="50" t="s">
        <v>27</v>
      </c>
      <c r="J43" s="90">
        <v>1.6</v>
      </c>
      <c r="K43" s="35">
        <v>48</v>
      </c>
      <c r="L43" s="24">
        <f t="shared" si="0"/>
        <v>48</v>
      </c>
      <c r="M43" s="25" t="str">
        <f t="shared" si="1"/>
        <v>OK</v>
      </c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5"/>
      <c r="AI43" s="75"/>
      <c r="AJ43" s="75"/>
      <c r="AK43" s="75"/>
    </row>
    <row r="44" spans="1:37" ht="39.950000000000003" customHeight="1" x14ac:dyDescent="0.25">
      <c r="A44" s="127"/>
      <c r="B44" s="121"/>
      <c r="C44" s="47">
        <v>41</v>
      </c>
      <c r="D44" s="48" t="s">
        <v>318</v>
      </c>
      <c r="E44" s="47" t="s">
        <v>96</v>
      </c>
      <c r="F44" s="47" t="s">
        <v>447</v>
      </c>
      <c r="G44" s="57" t="s">
        <v>451</v>
      </c>
      <c r="H44" s="47" t="s">
        <v>25</v>
      </c>
      <c r="I44" s="50" t="s">
        <v>27</v>
      </c>
      <c r="J44" s="90">
        <v>1.56</v>
      </c>
      <c r="K44" s="35">
        <v>48</v>
      </c>
      <c r="L44" s="24">
        <f t="shared" si="0"/>
        <v>48</v>
      </c>
      <c r="M44" s="25" t="str">
        <f t="shared" si="1"/>
        <v>OK</v>
      </c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5"/>
      <c r="AI44" s="75"/>
      <c r="AJ44" s="75"/>
      <c r="AK44" s="75"/>
    </row>
    <row r="45" spans="1:37" ht="39.950000000000003" customHeight="1" x14ac:dyDescent="0.25">
      <c r="A45" s="127"/>
      <c r="B45" s="121"/>
      <c r="C45" s="47">
        <v>42</v>
      </c>
      <c r="D45" s="48" t="s">
        <v>318</v>
      </c>
      <c r="E45" s="47" t="s">
        <v>94</v>
      </c>
      <c r="F45" s="47" t="s">
        <v>447</v>
      </c>
      <c r="G45" s="57" t="s">
        <v>452</v>
      </c>
      <c r="H45" s="47" t="s">
        <v>25</v>
      </c>
      <c r="I45" s="50" t="s">
        <v>27</v>
      </c>
      <c r="J45" s="90">
        <v>1.6</v>
      </c>
      <c r="K45" s="35">
        <v>48</v>
      </c>
      <c r="L45" s="24">
        <f t="shared" si="0"/>
        <v>48</v>
      </c>
      <c r="M45" s="25" t="str">
        <f t="shared" si="1"/>
        <v>OK</v>
      </c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5"/>
      <c r="AI45" s="75"/>
      <c r="AJ45" s="75"/>
      <c r="AK45" s="75"/>
    </row>
    <row r="46" spans="1:37" ht="39.950000000000003" customHeight="1" x14ac:dyDescent="0.25">
      <c r="A46" s="127"/>
      <c r="B46" s="121"/>
      <c r="C46" s="47">
        <v>43</v>
      </c>
      <c r="D46" s="48" t="s">
        <v>318</v>
      </c>
      <c r="E46" s="58" t="s">
        <v>106</v>
      </c>
      <c r="F46" s="58" t="s">
        <v>416</v>
      </c>
      <c r="G46" s="49" t="s">
        <v>453</v>
      </c>
      <c r="H46" s="47" t="s">
        <v>25</v>
      </c>
      <c r="I46" s="50" t="s">
        <v>27</v>
      </c>
      <c r="J46" s="90">
        <v>2</v>
      </c>
      <c r="K46" s="35">
        <v>3</v>
      </c>
      <c r="L46" s="24">
        <f t="shared" si="0"/>
        <v>0</v>
      </c>
      <c r="M46" s="25" t="str">
        <f t="shared" si="1"/>
        <v>OK</v>
      </c>
      <c r="N46" s="74">
        <v>3</v>
      </c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5"/>
      <c r="AI46" s="75"/>
      <c r="AJ46" s="75"/>
      <c r="AK46" s="75"/>
    </row>
    <row r="47" spans="1:37" ht="39.950000000000003" customHeight="1" x14ac:dyDescent="0.25">
      <c r="A47" s="127"/>
      <c r="B47" s="121"/>
      <c r="C47" s="47">
        <v>44</v>
      </c>
      <c r="D47" s="48" t="s">
        <v>318</v>
      </c>
      <c r="E47" s="58" t="s">
        <v>107</v>
      </c>
      <c r="F47" s="58" t="s">
        <v>416</v>
      </c>
      <c r="G47" s="49" t="s">
        <v>454</v>
      </c>
      <c r="H47" s="47" t="s">
        <v>25</v>
      </c>
      <c r="I47" s="50" t="s">
        <v>27</v>
      </c>
      <c r="J47" s="90">
        <v>2</v>
      </c>
      <c r="K47" s="35">
        <v>3</v>
      </c>
      <c r="L47" s="24">
        <f t="shared" si="0"/>
        <v>0</v>
      </c>
      <c r="M47" s="25" t="str">
        <f t="shared" si="1"/>
        <v>OK</v>
      </c>
      <c r="N47" s="74">
        <v>3</v>
      </c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5"/>
      <c r="AI47" s="75"/>
      <c r="AJ47" s="75"/>
      <c r="AK47" s="75"/>
    </row>
    <row r="48" spans="1:37" ht="39.950000000000003" customHeight="1" x14ac:dyDescent="0.25">
      <c r="A48" s="127"/>
      <c r="B48" s="121"/>
      <c r="C48" s="47">
        <v>45</v>
      </c>
      <c r="D48" s="48" t="s">
        <v>325</v>
      </c>
      <c r="E48" s="58" t="s">
        <v>105</v>
      </c>
      <c r="F48" s="58" t="s">
        <v>455</v>
      </c>
      <c r="G48" s="59" t="s">
        <v>456</v>
      </c>
      <c r="H48" s="47" t="s">
        <v>25</v>
      </c>
      <c r="I48" s="50" t="s">
        <v>27</v>
      </c>
      <c r="J48" s="90">
        <v>10</v>
      </c>
      <c r="K48" s="35"/>
      <c r="L48" s="24">
        <f t="shared" si="0"/>
        <v>0</v>
      </c>
      <c r="M48" s="25" t="str">
        <f t="shared" si="1"/>
        <v>OK</v>
      </c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5"/>
      <c r="AI48" s="75"/>
      <c r="AJ48" s="75"/>
      <c r="AK48" s="75"/>
    </row>
    <row r="49" spans="1:37" ht="39.950000000000003" customHeight="1" x14ac:dyDescent="0.25">
      <c r="A49" s="127"/>
      <c r="B49" s="121"/>
      <c r="C49" s="47">
        <v>46</v>
      </c>
      <c r="D49" s="48" t="s">
        <v>318</v>
      </c>
      <c r="E49" s="47" t="s">
        <v>135</v>
      </c>
      <c r="F49" s="47" t="s">
        <v>457</v>
      </c>
      <c r="G49" s="49" t="s">
        <v>136</v>
      </c>
      <c r="H49" s="47" t="s">
        <v>25</v>
      </c>
      <c r="I49" s="50" t="s">
        <v>134</v>
      </c>
      <c r="J49" s="88">
        <v>0.8</v>
      </c>
      <c r="K49" s="35"/>
      <c r="L49" s="24">
        <f t="shared" si="0"/>
        <v>0</v>
      </c>
      <c r="M49" s="25" t="str">
        <f t="shared" si="1"/>
        <v>OK</v>
      </c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5"/>
      <c r="AI49" s="75"/>
      <c r="AJ49" s="75"/>
      <c r="AK49" s="75"/>
    </row>
    <row r="50" spans="1:37" ht="39.950000000000003" customHeight="1" x14ac:dyDescent="0.25">
      <c r="A50" s="128"/>
      <c r="B50" s="122"/>
      <c r="C50" s="47">
        <v>47</v>
      </c>
      <c r="D50" s="48" t="s">
        <v>318</v>
      </c>
      <c r="E50" s="47" t="s">
        <v>132</v>
      </c>
      <c r="F50" s="47" t="s">
        <v>458</v>
      </c>
      <c r="G50" s="49" t="s">
        <v>133</v>
      </c>
      <c r="H50" s="47" t="s">
        <v>25</v>
      </c>
      <c r="I50" s="50" t="s">
        <v>134</v>
      </c>
      <c r="J50" s="88">
        <v>1.1599999999999999</v>
      </c>
      <c r="K50" s="35"/>
      <c r="L50" s="24">
        <f t="shared" si="0"/>
        <v>0</v>
      </c>
      <c r="M50" s="25" t="str">
        <f t="shared" si="1"/>
        <v>OK</v>
      </c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5"/>
      <c r="AI50" s="75"/>
      <c r="AJ50" s="75"/>
      <c r="AK50" s="75"/>
    </row>
    <row r="51" spans="1:37" ht="39.950000000000003" customHeight="1" x14ac:dyDescent="0.25">
      <c r="A51" s="110">
        <v>6</v>
      </c>
      <c r="B51" s="112" t="s">
        <v>410</v>
      </c>
      <c r="C51" s="51">
        <v>48</v>
      </c>
      <c r="D51" s="52" t="s">
        <v>318</v>
      </c>
      <c r="E51" s="60" t="s">
        <v>108</v>
      </c>
      <c r="F51" s="60" t="s">
        <v>412</v>
      </c>
      <c r="G51" s="53" t="s">
        <v>459</v>
      </c>
      <c r="H51" s="51" t="s">
        <v>25</v>
      </c>
      <c r="I51" s="54" t="s">
        <v>27</v>
      </c>
      <c r="J51" s="91">
        <v>1.36</v>
      </c>
      <c r="K51" s="35">
        <v>350</v>
      </c>
      <c r="L51" s="24">
        <f t="shared" si="0"/>
        <v>0</v>
      </c>
      <c r="M51" s="25" t="str">
        <f t="shared" si="1"/>
        <v>OK</v>
      </c>
      <c r="N51" s="74">
        <v>350</v>
      </c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5"/>
      <c r="AI51" s="75"/>
      <c r="AJ51" s="75"/>
      <c r="AK51" s="75"/>
    </row>
    <row r="52" spans="1:37" ht="39.950000000000003" customHeight="1" x14ac:dyDescent="0.25">
      <c r="A52" s="110"/>
      <c r="B52" s="113"/>
      <c r="C52" s="51">
        <v>49</v>
      </c>
      <c r="D52" s="52" t="s">
        <v>318</v>
      </c>
      <c r="E52" s="60" t="s">
        <v>109</v>
      </c>
      <c r="F52" s="60" t="s">
        <v>412</v>
      </c>
      <c r="G52" s="53" t="s">
        <v>460</v>
      </c>
      <c r="H52" s="51" t="s">
        <v>25</v>
      </c>
      <c r="I52" s="54" t="s">
        <v>27</v>
      </c>
      <c r="J52" s="91">
        <v>1.38</v>
      </c>
      <c r="K52" s="35">
        <v>350</v>
      </c>
      <c r="L52" s="24">
        <f t="shared" si="0"/>
        <v>80</v>
      </c>
      <c r="M52" s="25" t="str">
        <f t="shared" si="1"/>
        <v>OK</v>
      </c>
      <c r="N52" s="74">
        <v>150</v>
      </c>
      <c r="O52" s="74"/>
      <c r="P52" s="74"/>
      <c r="Q52" s="74"/>
      <c r="R52" s="74"/>
      <c r="S52" s="74"/>
      <c r="T52" s="74"/>
      <c r="U52" s="74">
        <v>120</v>
      </c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5"/>
      <c r="AI52" s="75"/>
      <c r="AJ52" s="75"/>
      <c r="AK52" s="75"/>
    </row>
    <row r="53" spans="1:37" ht="39.950000000000003" customHeight="1" x14ac:dyDescent="0.25">
      <c r="A53" s="110"/>
      <c r="B53" s="113"/>
      <c r="C53" s="51">
        <v>50</v>
      </c>
      <c r="D53" s="52" t="s">
        <v>318</v>
      </c>
      <c r="E53" s="60" t="s">
        <v>110</v>
      </c>
      <c r="F53" s="60" t="s">
        <v>412</v>
      </c>
      <c r="G53" s="53" t="s">
        <v>461</v>
      </c>
      <c r="H53" s="51" t="s">
        <v>25</v>
      </c>
      <c r="I53" s="54" t="s">
        <v>27</v>
      </c>
      <c r="J53" s="91">
        <v>1.36</v>
      </c>
      <c r="K53" s="35">
        <v>100</v>
      </c>
      <c r="L53" s="24">
        <f t="shared" si="0"/>
        <v>26</v>
      </c>
      <c r="M53" s="25" t="str">
        <f t="shared" si="1"/>
        <v>OK</v>
      </c>
      <c r="N53" s="74">
        <v>50</v>
      </c>
      <c r="O53" s="74"/>
      <c r="P53" s="74"/>
      <c r="Q53" s="74"/>
      <c r="R53" s="74"/>
      <c r="S53" s="74"/>
      <c r="T53" s="74"/>
      <c r="U53" s="74">
        <v>24</v>
      </c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5"/>
      <c r="AI53" s="75"/>
      <c r="AJ53" s="75"/>
      <c r="AK53" s="75"/>
    </row>
    <row r="54" spans="1:37" ht="39.950000000000003" customHeight="1" x14ac:dyDescent="0.25">
      <c r="A54" s="110"/>
      <c r="B54" s="113"/>
      <c r="C54" s="51">
        <v>51</v>
      </c>
      <c r="D54" s="52" t="s">
        <v>318</v>
      </c>
      <c r="E54" s="60" t="s">
        <v>111</v>
      </c>
      <c r="F54" s="60" t="s">
        <v>412</v>
      </c>
      <c r="G54" s="53" t="s">
        <v>462</v>
      </c>
      <c r="H54" s="51" t="s">
        <v>25</v>
      </c>
      <c r="I54" s="54" t="s">
        <v>27</v>
      </c>
      <c r="J54" s="91">
        <v>1.36</v>
      </c>
      <c r="K54" s="35">
        <v>100</v>
      </c>
      <c r="L54" s="24">
        <f t="shared" si="0"/>
        <v>0</v>
      </c>
      <c r="M54" s="25" t="str">
        <f t="shared" si="1"/>
        <v>OK</v>
      </c>
      <c r="N54" s="74">
        <v>100</v>
      </c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5"/>
      <c r="AI54" s="75"/>
      <c r="AJ54" s="75"/>
      <c r="AK54" s="75"/>
    </row>
    <row r="55" spans="1:37" ht="39.950000000000003" customHeight="1" x14ac:dyDescent="0.25">
      <c r="A55" s="111"/>
      <c r="B55" s="114"/>
      <c r="C55" s="51">
        <v>52</v>
      </c>
      <c r="D55" s="52" t="s">
        <v>326</v>
      </c>
      <c r="E55" s="51" t="s">
        <v>112</v>
      </c>
      <c r="F55" s="51" t="s">
        <v>414</v>
      </c>
      <c r="G55" s="53" t="s">
        <v>113</v>
      </c>
      <c r="H55" s="51" t="s">
        <v>25</v>
      </c>
      <c r="I55" s="54" t="s">
        <v>114</v>
      </c>
      <c r="J55" s="89">
        <v>4.72</v>
      </c>
      <c r="K55" s="35"/>
      <c r="L55" s="24">
        <f t="shared" si="0"/>
        <v>0</v>
      </c>
      <c r="M55" s="25" t="str">
        <f t="shared" si="1"/>
        <v>OK</v>
      </c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5"/>
      <c r="AI55" s="75"/>
      <c r="AJ55" s="75"/>
      <c r="AK55" s="75"/>
    </row>
    <row r="56" spans="1:37" ht="39.950000000000003" customHeight="1" x14ac:dyDescent="0.25">
      <c r="A56" s="126">
        <v>7</v>
      </c>
      <c r="B56" s="120" t="s">
        <v>410</v>
      </c>
      <c r="C56" s="47">
        <v>53</v>
      </c>
      <c r="D56" s="48" t="s">
        <v>316</v>
      </c>
      <c r="E56" s="47" t="s">
        <v>143</v>
      </c>
      <c r="F56" s="47" t="s">
        <v>463</v>
      </c>
      <c r="G56" s="49" t="s">
        <v>144</v>
      </c>
      <c r="H56" s="47" t="s">
        <v>33</v>
      </c>
      <c r="I56" s="50" t="s">
        <v>27</v>
      </c>
      <c r="J56" s="88">
        <v>0.73</v>
      </c>
      <c r="K56" s="35">
        <v>20</v>
      </c>
      <c r="L56" s="24">
        <f t="shared" si="0"/>
        <v>20</v>
      </c>
      <c r="M56" s="25" t="str">
        <f t="shared" si="1"/>
        <v>OK</v>
      </c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5"/>
      <c r="AI56" s="75"/>
      <c r="AJ56" s="75"/>
      <c r="AK56" s="75"/>
    </row>
    <row r="57" spans="1:37" ht="39.950000000000003" customHeight="1" x14ac:dyDescent="0.25">
      <c r="A57" s="127"/>
      <c r="B57" s="121"/>
      <c r="C57" s="47">
        <v>54</v>
      </c>
      <c r="D57" s="48" t="s">
        <v>316</v>
      </c>
      <c r="E57" s="47" t="s">
        <v>145</v>
      </c>
      <c r="F57" s="47" t="s">
        <v>463</v>
      </c>
      <c r="G57" s="49" t="s">
        <v>146</v>
      </c>
      <c r="H57" s="47" t="s">
        <v>33</v>
      </c>
      <c r="I57" s="50" t="s">
        <v>27</v>
      </c>
      <c r="J57" s="88">
        <v>0.73</v>
      </c>
      <c r="K57" s="35">
        <v>20</v>
      </c>
      <c r="L57" s="24">
        <f t="shared" si="0"/>
        <v>20</v>
      </c>
      <c r="M57" s="25" t="str">
        <f t="shared" si="1"/>
        <v>OK</v>
      </c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5"/>
      <c r="AI57" s="75"/>
      <c r="AJ57" s="75"/>
      <c r="AK57" s="75"/>
    </row>
    <row r="58" spans="1:37" ht="39.950000000000003" customHeight="1" x14ac:dyDescent="0.25">
      <c r="A58" s="127"/>
      <c r="B58" s="121"/>
      <c r="C58" s="47">
        <v>55</v>
      </c>
      <c r="D58" s="48" t="s">
        <v>316</v>
      </c>
      <c r="E58" s="47" t="s">
        <v>147</v>
      </c>
      <c r="F58" s="47" t="s">
        <v>463</v>
      </c>
      <c r="G58" s="49" t="s">
        <v>148</v>
      </c>
      <c r="H58" s="47" t="s">
        <v>33</v>
      </c>
      <c r="I58" s="50" t="s">
        <v>27</v>
      </c>
      <c r="J58" s="88">
        <v>0.73</v>
      </c>
      <c r="K58" s="35">
        <v>20</v>
      </c>
      <c r="L58" s="24">
        <f t="shared" si="0"/>
        <v>0</v>
      </c>
      <c r="M58" s="25" t="str">
        <f t="shared" si="1"/>
        <v>OK</v>
      </c>
      <c r="N58" s="74">
        <v>20</v>
      </c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5"/>
      <c r="AI58" s="75"/>
      <c r="AJ58" s="75"/>
      <c r="AK58" s="75"/>
    </row>
    <row r="59" spans="1:37" ht="39.950000000000003" customHeight="1" x14ac:dyDescent="0.25">
      <c r="A59" s="127"/>
      <c r="B59" s="121"/>
      <c r="C59" s="47">
        <v>56</v>
      </c>
      <c r="D59" s="48" t="s">
        <v>316</v>
      </c>
      <c r="E59" s="47" t="s">
        <v>149</v>
      </c>
      <c r="F59" s="47" t="s">
        <v>463</v>
      </c>
      <c r="G59" s="49" t="s">
        <v>150</v>
      </c>
      <c r="H59" s="47" t="s">
        <v>25</v>
      </c>
      <c r="I59" s="50" t="s">
        <v>27</v>
      </c>
      <c r="J59" s="88">
        <v>0.73</v>
      </c>
      <c r="K59" s="35">
        <v>20</v>
      </c>
      <c r="L59" s="24">
        <f t="shared" si="0"/>
        <v>20</v>
      </c>
      <c r="M59" s="25" t="str">
        <f t="shared" si="1"/>
        <v>OK</v>
      </c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5"/>
      <c r="AI59" s="75"/>
      <c r="AJ59" s="75"/>
      <c r="AK59" s="75"/>
    </row>
    <row r="60" spans="1:37" ht="39.950000000000003" customHeight="1" x14ac:dyDescent="0.25">
      <c r="A60" s="127"/>
      <c r="B60" s="121"/>
      <c r="C60" s="47">
        <v>57</v>
      </c>
      <c r="D60" s="48" t="s">
        <v>316</v>
      </c>
      <c r="E60" s="47" t="s">
        <v>151</v>
      </c>
      <c r="F60" s="47" t="s">
        <v>463</v>
      </c>
      <c r="G60" s="49" t="s">
        <v>152</v>
      </c>
      <c r="H60" s="47" t="s">
        <v>33</v>
      </c>
      <c r="I60" s="50" t="s">
        <v>27</v>
      </c>
      <c r="J60" s="88">
        <v>0.73</v>
      </c>
      <c r="K60" s="35">
        <v>20</v>
      </c>
      <c r="L60" s="24">
        <f t="shared" si="0"/>
        <v>20</v>
      </c>
      <c r="M60" s="25" t="str">
        <f t="shared" si="1"/>
        <v>OK</v>
      </c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5"/>
      <c r="AI60" s="75"/>
      <c r="AJ60" s="75"/>
      <c r="AK60" s="75"/>
    </row>
    <row r="61" spans="1:37" ht="39.950000000000003" customHeight="1" x14ac:dyDescent="0.25">
      <c r="A61" s="127"/>
      <c r="B61" s="121"/>
      <c r="C61" s="47">
        <v>58</v>
      </c>
      <c r="D61" s="48" t="s">
        <v>317</v>
      </c>
      <c r="E61" s="61" t="s">
        <v>159</v>
      </c>
      <c r="F61" s="61" t="s">
        <v>464</v>
      </c>
      <c r="G61" s="49" t="s">
        <v>465</v>
      </c>
      <c r="H61" s="47" t="s">
        <v>33</v>
      </c>
      <c r="I61" s="50" t="s">
        <v>27</v>
      </c>
      <c r="J61" s="88">
        <v>1.42</v>
      </c>
      <c r="K61" s="35"/>
      <c r="L61" s="24">
        <f t="shared" si="0"/>
        <v>0</v>
      </c>
      <c r="M61" s="25" t="str">
        <f t="shared" si="1"/>
        <v>OK</v>
      </c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5"/>
      <c r="AI61" s="75"/>
      <c r="AJ61" s="75"/>
      <c r="AK61" s="75"/>
    </row>
    <row r="62" spans="1:37" ht="39.950000000000003" customHeight="1" x14ac:dyDescent="0.25">
      <c r="A62" s="127"/>
      <c r="B62" s="121"/>
      <c r="C62" s="47">
        <v>59</v>
      </c>
      <c r="D62" s="48" t="s">
        <v>317</v>
      </c>
      <c r="E62" s="61" t="s">
        <v>158</v>
      </c>
      <c r="F62" s="61" t="s">
        <v>464</v>
      </c>
      <c r="G62" s="49" t="s">
        <v>466</v>
      </c>
      <c r="H62" s="47" t="s">
        <v>33</v>
      </c>
      <c r="I62" s="50" t="s">
        <v>27</v>
      </c>
      <c r="J62" s="88">
        <v>1.42</v>
      </c>
      <c r="K62" s="35"/>
      <c r="L62" s="24">
        <f t="shared" si="0"/>
        <v>0</v>
      </c>
      <c r="M62" s="25" t="str">
        <f t="shared" si="1"/>
        <v>OK</v>
      </c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5"/>
      <c r="AI62" s="75"/>
      <c r="AJ62" s="75"/>
      <c r="AK62" s="75"/>
    </row>
    <row r="63" spans="1:37" ht="39.950000000000003" customHeight="1" x14ac:dyDescent="0.25">
      <c r="A63" s="127"/>
      <c r="B63" s="121"/>
      <c r="C63" s="47">
        <v>60</v>
      </c>
      <c r="D63" s="48" t="s">
        <v>317</v>
      </c>
      <c r="E63" s="47" t="s">
        <v>157</v>
      </c>
      <c r="F63" s="47" t="s">
        <v>464</v>
      </c>
      <c r="G63" s="49" t="s">
        <v>467</v>
      </c>
      <c r="H63" s="47" t="s">
        <v>33</v>
      </c>
      <c r="I63" s="50" t="s">
        <v>27</v>
      </c>
      <c r="J63" s="88">
        <v>1.42</v>
      </c>
      <c r="K63" s="35"/>
      <c r="L63" s="24">
        <f t="shared" si="0"/>
        <v>0</v>
      </c>
      <c r="M63" s="25" t="str">
        <f t="shared" si="1"/>
        <v>OK</v>
      </c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5"/>
      <c r="AI63" s="75"/>
      <c r="AJ63" s="75"/>
      <c r="AK63" s="75"/>
    </row>
    <row r="64" spans="1:37" ht="39.950000000000003" customHeight="1" x14ac:dyDescent="0.25">
      <c r="A64" s="127"/>
      <c r="B64" s="121"/>
      <c r="C64" s="47">
        <v>61</v>
      </c>
      <c r="D64" s="48" t="s">
        <v>317</v>
      </c>
      <c r="E64" s="61" t="s">
        <v>161</v>
      </c>
      <c r="F64" s="61" t="s">
        <v>464</v>
      </c>
      <c r="G64" s="49" t="s">
        <v>468</v>
      </c>
      <c r="H64" s="47" t="s">
        <v>33</v>
      </c>
      <c r="I64" s="50" t="s">
        <v>27</v>
      </c>
      <c r="J64" s="88">
        <v>1.42</v>
      </c>
      <c r="K64" s="35"/>
      <c r="L64" s="24">
        <f t="shared" si="0"/>
        <v>0</v>
      </c>
      <c r="M64" s="25" t="str">
        <f t="shared" si="1"/>
        <v>OK</v>
      </c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5"/>
      <c r="AI64" s="75"/>
      <c r="AJ64" s="75"/>
      <c r="AK64" s="75"/>
    </row>
    <row r="65" spans="1:37" ht="39.950000000000003" customHeight="1" x14ac:dyDescent="0.25">
      <c r="A65" s="127"/>
      <c r="B65" s="121"/>
      <c r="C65" s="47">
        <v>62</v>
      </c>
      <c r="D65" s="48" t="s">
        <v>317</v>
      </c>
      <c r="E65" s="47" t="s">
        <v>153</v>
      </c>
      <c r="F65" s="47" t="s">
        <v>464</v>
      </c>
      <c r="G65" s="49" t="s">
        <v>469</v>
      </c>
      <c r="H65" s="47" t="s">
        <v>33</v>
      </c>
      <c r="I65" s="50" t="s">
        <v>27</v>
      </c>
      <c r="J65" s="88">
        <v>1.42</v>
      </c>
      <c r="K65" s="35"/>
      <c r="L65" s="24">
        <f t="shared" si="0"/>
        <v>0</v>
      </c>
      <c r="M65" s="25" t="str">
        <f t="shared" si="1"/>
        <v>OK</v>
      </c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5"/>
      <c r="AI65" s="75"/>
      <c r="AJ65" s="75"/>
      <c r="AK65" s="75"/>
    </row>
    <row r="66" spans="1:37" ht="39.950000000000003" customHeight="1" x14ac:dyDescent="0.25">
      <c r="A66" s="127"/>
      <c r="B66" s="121"/>
      <c r="C66" s="47">
        <v>63</v>
      </c>
      <c r="D66" s="48" t="s">
        <v>317</v>
      </c>
      <c r="E66" s="47" t="s">
        <v>156</v>
      </c>
      <c r="F66" s="47" t="s">
        <v>464</v>
      </c>
      <c r="G66" s="49" t="s">
        <v>470</v>
      </c>
      <c r="H66" s="47" t="s">
        <v>33</v>
      </c>
      <c r="I66" s="50" t="s">
        <v>27</v>
      </c>
      <c r="J66" s="88">
        <v>1.42</v>
      </c>
      <c r="K66" s="35"/>
      <c r="L66" s="24">
        <f t="shared" si="0"/>
        <v>0</v>
      </c>
      <c r="M66" s="25" t="str">
        <f t="shared" si="1"/>
        <v>OK</v>
      </c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5"/>
      <c r="AI66" s="75"/>
      <c r="AJ66" s="75"/>
      <c r="AK66" s="75"/>
    </row>
    <row r="67" spans="1:37" ht="39.950000000000003" customHeight="1" x14ac:dyDescent="0.25">
      <c r="A67" s="127"/>
      <c r="B67" s="121"/>
      <c r="C67" s="47">
        <v>64</v>
      </c>
      <c r="D67" s="48" t="s">
        <v>317</v>
      </c>
      <c r="E67" s="47" t="s">
        <v>154</v>
      </c>
      <c r="F67" s="47" t="s">
        <v>464</v>
      </c>
      <c r="G67" s="49" t="s">
        <v>471</v>
      </c>
      <c r="H67" s="47" t="s">
        <v>33</v>
      </c>
      <c r="I67" s="50" t="s">
        <v>27</v>
      </c>
      <c r="J67" s="88">
        <v>1.42</v>
      </c>
      <c r="K67" s="35"/>
      <c r="L67" s="24">
        <f t="shared" si="0"/>
        <v>0</v>
      </c>
      <c r="M67" s="25" t="str">
        <f t="shared" si="1"/>
        <v>OK</v>
      </c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5"/>
      <c r="AI67" s="75"/>
      <c r="AJ67" s="75"/>
      <c r="AK67" s="75"/>
    </row>
    <row r="68" spans="1:37" ht="39.950000000000003" customHeight="1" x14ac:dyDescent="0.25">
      <c r="A68" s="127"/>
      <c r="B68" s="121"/>
      <c r="C68" s="47">
        <v>65</v>
      </c>
      <c r="D68" s="48" t="s">
        <v>317</v>
      </c>
      <c r="E68" s="47" t="s">
        <v>155</v>
      </c>
      <c r="F68" s="47" t="s">
        <v>464</v>
      </c>
      <c r="G68" s="49" t="s">
        <v>472</v>
      </c>
      <c r="H68" s="47" t="s">
        <v>33</v>
      </c>
      <c r="I68" s="50" t="s">
        <v>27</v>
      </c>
      <c r="J68" s="88">
        <v>1.42</v>
      </c>
      <c r="K68" s="40"/>
      <c r="L68" s="24">
        <f t="shared" si="0"/>
        <v>0</v>
      </c>
      <c r="M68" s="25" t="str">
        <f t="shared" si="1"/>
        <v>OK</v>
      </c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5"/>
      <c r="AI68" s="75"/>
      <c r="AJ68" s="75"/>
      <c r="AK68" s="75"/>
    </row>
    <row r="69" spans="1:37" ht="39.950000000000003" customHeight="1" x14ac:dyDescent="0.25">
      <c r="A69" s="127"/>
      <c r="B69" s="121"/>
      <c r="C69" s="47">
        <v>66</v>
      </c>
      <c r="D69" s="48" t="s">
        <v>317</v>
      </c>
      <c r="E69" s="61" t="s">
        <v>160</v>
      </c>
      <c r="F69" s="47" t="s">
        <v>464</v>
      </c>
      <c r="G69" s="49" t="s">
        <v>473</v>
      </c>
      <c r="H69" s="47" t="s">
        <v>33</v>
      </c>
      <c r="I69" s="50" t="s">
        <v>27</v>
      </c>
      <c r="J69" s="88">
        <v>1.42</v>
      </c>
      <c r="K69" s="35"/>
      <c r="L69" s="24">
        <f t="shared" ref="L69:L132" si="2">K69-(SUM(N69:AG69))</f>
        <v>0</v>
      </c>
      <c r="M69" s="25" t="str">
        <f t="shared" ref="M69:M132" si="3">IF(L69&lt;0,"ATENÇÃO","OK")</f>
        <v>OK</v>
      </c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5"/>
      <c r="AI69" s="75"/>
      <c r="AJ69" s="75"/>
      <c r="AK69" s="75"/>
    </row>
    <row r="70" spans="1:37" ht="39.950000000000003" customHeight="1" x14ac:dyDescent="0.25">
      <c r="A70" s="127"/>
      <c r="B70" s="121"/>
      <c r="C70" s="47">
        <v>67</v>
      </c>
      <c r="D70" s="48" t="s">
        <v>317</v>
      </c>
      <c r="E70" s="47" t="s">
        <v>162</v>
      </c>
      <c r="F70" s="47" t="s">
        <v>464</v>
      </c>
      <c r="G70" s="49" t="s">
        <v>474</v>
      </c>
      <c r="H70" s="47" t="s">
        <v>33</v>
      </c>
      <c r="I70" s="50" t="s">
        <v>27</v>
      </c>
      <c r="J70" s="88">
        <v>1.42</v>
      </c>
      <c r="K70" s="35"/>
      <c r="L70" s="24">
        <f t="shared" si="2"/>
        <v>0</v>
      </c>
      <c r="M70" s="25" t="str">
        <f t="shared" si="3"/>
        <v>OK</v>
      </c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5"/>
      <c r="AI70" s="75"/>
      <c r="AJ70" s="75"/>
      <c r="AK70" s="75"/>
    </row>
    <row r="71" spans="1:37" ht="39.950000000000003" customHeight="1" x14ac:dyDescent="0.25">
      <c r="A71" s="127"/>
      <c r="B71" s="121"/>
      <c r="C71" s="47">
        <v>68</v>
      </c>
      <c r="D71" s="48" t="s">
        <v>317</v>
      </c>
      <c r="E71" s="47" t="s">
        <v>163</v>
      </c>
      <c r="F71" s="47" t="s">
        <v>464</v>
      </c>
      <c r="G71" s="49" t="s">
        <v>475</v>
      </c>
      <c r="H71" s="47" t="s">
        <v>33</v>
      </c>
      <c r="I71" s="50" t="s">
        <v>27</v>
      </c>
      <c r="J71" s="88">
        <v>1.42</v>
      </c>
      <c r="K71" s="35"/>
      <c r="L71" s="24">
        <f t="shared" si="2"/>
        <v>0</v>
      </c>
      <c r="M71" s="25" t="str">
        <f t="shared" si="3"/>
        <v>OK</v>
      </c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5"/>
      <c r="AI71" s="75"/>
      <c r="AJ71" s="75"/>
      <c r="AK71" s="75"/>
    </row>
    <row r="72" spans="1:37" ht="39.950000000000003" customHeight="1" x14ac:dyDescent="0.25">
      <c r="A72" s="127"/>
      <c r="B72" s="121"/>
      <c r="C72" s="47">
        <v>69</v>
      </c>
      <c r="D72" s="48" t="s">
        <v>318</v>
      </c>
      <c r="E72" s="47" t="s">
        <v>124</v>
      </c>
      <c r="F72" s="47" t="s">
        <v>476</v>
      </c>
      <c r="G72" s="49" t="s">
        <v>125</v>
      </c>
      <c r="H72" s="47" t="s">
        <v>25</v>
      </c>
      <c r="I72" s="50" t="s">
        <v>27</v>
      </c>
      <c r="J72" s="88">
        <v>1.19</v>
      </c>
      <c r="K72" s="35">
        <v>60</v>
      </c>
      <c r="L72" s="24">
        <f t="shared" si="2"/>
        <v>60</v>
      </c>
      <c r="M72" s="25" t="str">
        <f t="shared" si="3"/>
        <v>OK</v>
      </c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5"/>
      <c r="AI72" s="75"/>
      <c r="AJ72" s="75"/>
      <c r="AK72" s="75"/>
    </row>
    <row r="73" spans="1:37" ht="39.950000000000003" customHeight="1" x14ac:dyDescent="0.25">
      <c r="A73" s="127"/>
      <c r="B73" s="121"/>
      <c r="C73" s="47">
        <v>70</v>
      </c>
      <c r="D73" s="48" t="s">
        <v>318</v>
      </c>
      <c r="E73" s="47" t="s">
        <v>115</v>
      </c>
      <c r="F73" s="47" t="s">
        <v>477</v>
      </c>
      <c r="G73" s="49" t="s">
        <v>327</v>
      </c>
      <c r="H73" s="47" t="s">
        <v>28</v>
      </c>
      <c r="I73" s="50" t="s">
        <v>27</v>
      </c>
      <c r="J73" s="88">
        <v>1.64</v>
      </c>
      <c r="K73" s="35">
        <v>30</v>
      </c>
      <c r="L73" s="24">
        <f t="shared" si="2"/>
        <v>5</v>
      </c>
      <c r="M73" s="25" t="str">
        <f t="shared" si="3"/>
        <v>OK</v>
      </c>
      <c r="N73" s="74">
        <v>15</v>
      </c>
      <c r="O73" s="74"/>
      <c r="P73" s="74"/>
      <c r="Q73" s="74"/>
      <c r="R73" s="74"/>
      <c r="S73" s="74"/>
      <c r="T73" s="74"/>
      <c r="U73" s="74">
        <v>10</v>
      </c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5"/>
      <c r="AI73" s="75"/>
      <c r="AJ73" s="75"/>
      <c r="AK73" s="75"/>
    </row>
    <row r="74" spans="1:37" ht="39.950000000000003" customHeight="1" x14ac:dyDescent="0.25">
      <c r="A74" s="127"/>
      <c r="B74" s="121"/>
      <c r="C74" s="47">
        <v>71</v>
      </c>
      <c r="D74" s="48" t="s">
        <v>318</v>
      </c>
      <c r="E74" s="47" t="s">
        <v>116</v>
      </c>
      <c r="F74" s="47" t="s">
        <v>477</v>
      </c>
      <c r="G74" s="49" t="s">
        <v>328</v>
      </c>
      <c r="H74" s="47" t="s">
        <v>28</v>
      </c>
      <c r="I74" s="50" t="s">
        <v>27</v>
      </c>
      <c r="J74" s="88">
        <v>1.43</v>
      </c>
      <c r="K74" s="35">
        <v>20</v>
      </c>
      <c r="L74" s="24">
        <f t="shared" si="2"/>
        <v>0</v>
      </c>
      <c r="M74" s="25" t="str">
        <f t="shared" si="3"/>
        <v>OK</v>
      </c>
      <c r="N74" s="74">
        <v>10</v>
      </c>
      <c r="O74" s="74"/>
      <c r="P74" s="74"/>
      <c r="Q74" s="74"/>
      <c r="R74" s="74"/>
      <c r="S74" s="74"/>
      <c r="T74" s="74"/>
      <c r="U74" s="74">
        <v>10</v>
      </c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5"/>
      <c r="AI74" s="75"/>
      <c r="AJ74" s="75"/>
      <c r="AK74" s="75"/>
    </row>
    <row r="75" spans="1:37" ht="39.950000000000003" customHeight="1" x14ac:dyDescent="0.25">
      <c r="A75" s="127"/>
      <c r="B75" s="121"/>
      <c r="C75" s="47">
        <v>72</v>
      </c>
      <c r="D75" s="48" t="s">
        <v>318</v>
      </c>
      <c r="E75" s="47" t="s">
        <v>117</v>
      </c>
      <c r="F75" s="47" t="s">
        <v>477</v>
      </c>
      <c r="G75" s="49" t="s">
        <v>329</v>
      </c>
      <c r="H75" s="47" t="s">
        <v>28</v>
      </c>
      <c r="I75" s="50" t="s">
        <v>27</v>
      </c>
      <c r="J75" s="88">
        <v>1.42</v>
      </c>
      <c r="K75" s="35">
        <v>10</v>
      </c>
      <c r="L75" s="24">
        <f t="shared" si="2"/>
        <v>0</v>
      </c>
      <c r="M75" s="25" t="str">
        <f t="shared" si="3"/>
        <v>OK</v>
      </c>
      <c r="N75" s="74">
        <v>5</v>
      </c>
      <c r="O75" s="74"/>
      <c r="P75" s="74"/>
      <c r="Q75" s="74"/>
      <c r="R75" s="74"/>
      <c r="S75" s="74"/>
      <c r="T75" s="74"/>
      <c r="U75" s="74">
        <v>5</v>
      </c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5"/>
      <c r="AI75" s="75"/>
      <c r="AJ75" s="75"/>
      <c r="AK75" s="75"/>
    </row>
    <row r="76" spans="1:37" ht="39.950000000000003" customHeight="1" x14ac:dyDescent="0.25">
      <c r="A76" s="127"/>
      <c r="B76" s="121"/>
      <c r="C76" s="47">
        <v>73</v>
      </c>
      <c r="D76" s="48" t="s">
        <v>318</v>
      </c>
      <c r="E76" s="47" t="s">
        <v>118</v>
      </c>
      <c r="F76" s="47" t="s">
        <v>477</v>
      </c>
      <c r="G76" s="49" t="s">
        <v>330</v>
      </c>
      <c r="H76" s="47" t="s">
        <v>28</v>
      </c>
      <c r="I76" s="50" t="s">
        <v>27</v>
      </c>
      <c r="J76" s="88">
        <v>1.84</v>
      </c>
      <c r="K76" s="35">
        <v>10</v>
      </c>
      <c r="L76" s="24">
        <f t="shared" si="2"/>
        <v>0</v>
      </c>
      <c r="M76" s="25" t="str">
        <f t="shared" si="3"/>
        <v>OK</v>
      </c>
      <c r="N76" s="74">
        <v>5</v>
      </c>
      <c r="O76" s="74"/>
      <c r="P76" s="74"/>
      <c r="Q76" s="74"/>
      <c r="R76" s="74"/>
      <c r="S76" s="74"/>
      <c r="T76" s="74"/>
      <c r="U76" s="74">
        <v>5</v>
      </c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5"/>
      <c r="AI76" s="75"/>
      <c r="AJ76" s="75"/>
      <c r="AK76" s="75"/>
    </row>
    <row r="77" spans="1:37" ht="39.950000000000003" customHeight="1" x14ac:dyDescent="0.25">
      <c r="A77" s="127"/>
      <c r="B77" s="121"/>
      <c r="C77" s="47">
        <v>74</v>
      </c>
      <c r="D77" s="48" t="s">
        <v>318</v>
      </c>
      <c r="E77" s="47" t="s">
        <v>119</v>
      </c>
      <c r="F77" s="47" t="s">
        <v>477</v>
      </c>
      <c r="G77" s="49" t="s">
        <v>331</v>
      </c>
      <c r="H77" s="47" t="s">
        <v>28</v>
      </c>
      <c r="I77" s="50" t="s">
        <v>27</v>
      </c>
      <c r="J77" s="88">
        <v>1.88</v>
      </c>
      <c r="K77" s="35">
        <v>5</v>
      </c>
      <c r="L77" s="24">
        <f t="shared" si="2"/>
        <v>2</v>
      </c>
      <c r="M77" s="25" t="str">
        <f t="shared" si="3"/>
        <v>OK</v>
      </c>
      <c r="N77" s="74"/>
      <c r="O77" s="74"/>
      <c r="P77" s="74"/>
      <c r="Q77" s="74"/>
      <c r="R77" s="74"/>
      <c r="S77" s="74"/>
      <c r="T77" s="74"/>
      <c r="U77" s="74">
        <v>3</v>
      </c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5"/>
      <c r="AI77" s="75"/>
      <c r="AJ77" s="75"/>
      <c r="AK77" s="75"/>
    </row>
    <row r="78" spans="1:37" ht="39.950000000000003" customHeight="1" x14ac:dyDescent="0.25">
      <c r="A78" s="127"/>
      <c r="B78" s="121"/>
      <c r="C78" s="47">
        <v>75</v>
      </c>
      <c r="D78" s="48" t="s">
        <v>318</v>
      </c>
      <c r="E78" s="47" t="s">
        <v>120</v>
      </c>
      <c r="F78" s="47" t="s">
        <v>412</v>
      </c>
      <c r="G78" s="49" t="s">
        <v>332</v>
      </c>
      <c r="H78" s="47" t="s">
        <v>28</v>
      </c>
      <c r="I78" s="50" t="s">
        <v>27</v>
      </c>
      <c r="J78" s="92">
        <v>2.4700000000000002</v>
      </c>
      <c r="K78" s="35">
        <v>5</v>
      </c>
      <c r="L78" s="24">
        <f t="shared" si="2"/>
        <v>5</v>
      </c>
      <c r="M78" s="25" t="str">
        <f t="shared" si="3"/>
        <v>OK</v>
      </c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5"/>
      <c r="AI78" s="75"/>
      <c r="AJ78" s="75"/>
      <c r="AK78" s="75"/>
    </row>
    <row r="79" spans="1:37" ht="39.950000000000003" customHeight="1" x14ac:dyDescent="0.25">
      <c r="A79" s="127"/>
      <c r="B79" s="121"/>
      <c r="C79" s="47">
        <v>76</v>
      </c>
      <c r="D79" s="48" t="s">
        <v>318</v>
      </c>
      <c r="E79" s="47" t="s">
        <v>121</v>
      </c>
      <c r="F79" s="47" t="s">
        <v>412</v>
      </c>
      <c r="G79" s="49" t="s">
        <v>333</v>
      </c>
      <c r="H79" s="47" t="s">
        <v>28</v>
      </c>
      <c r="I79" s="50" t="s">
        <v>27</v>
      </c>
      <c r="J79" s="92">
        <v>4.34</v>
      </c>
      <c r="K79" s="35">
        <v>5</v>
      </c>
      <c r="L79" s="24">
        <f t="shared" si="2"/>
        <v>5</v>
      </c>
      <c r="M79" s="25" t="str">
        <f t="shared" si="3"/>
        <v>OK</v>
      </c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5"/>
      <c r="AI79" s="75"/>
      <c r="AJ79" s="75"/>
      <c r="AK79" s="75"/>
    </row>
    <row r="80" spans="1:37" ht="39.950000000000003" customHeight="1" x14ac:dyDescent="0.25">
      <c r="A80" s="127"/>
      <c r="B80" s="121"/>
      <c r="C80" s="47">
        <v>77</v>
      </c>
      <c r="D80" s="48" t="s">
        <v>318</v>
      </c>
      <c r="E80" s="47" t="s">
        <v>122</v>
      </c>
      <c r="F80" s="47" t="s">
        <v>412</v>
      </c>
      <c r="G80" s="49" t="s">
        <v>334</v>
      </c>
      <c r="H80" s="47" t="s">
        <v>28</v>
      </c>
      <c r="I80" s="50" t="s">
        <v>27</v>
      </c>
      <c r="J80" s="92">
        <v>10.94</v>
      </c>
      <c r="K80" s="35">
        <v>5</v>
      </c>
      <c r="L80" s="24">
        <f t="shared" si="2"/>
        <v>0</v>
      </c>
      <c r="M80" s="25" t="str">
        <f t="shared" si="3"/>
        <v>OK</v>
      </c>
      <c r="N80" s="74">
        <v>5</v>
      </c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5"/>
      <c r="AI80" s="75"/>
      <c r="AJ80" s="75"/>
      <c r="AK80" s="75"/>
    </row>
    <row r="81" spans="1:37" ht="39.950000000000003" customHeight="1" x14ac:dyDescent="0.25">
      <c r="A81" s="127"/>
      <c r="B81" s="121"/>
      <c r="C81" s="47">
        <v>78</v>
      </c>
      <c r="D81" s="48" t="s">
        <v>336</v>
      </c>
      <c r="E81" s="47" t="s">
        <v>128</v>
      </c>
      <c r="F81" s="47" t="s">
        <v>478</v>
      </c>
      <c r="G81" s="67" t="s">
        <v>479</v>
      </c>
      <c r="H81" s="47" t="s">
        <v>25</v>
      </c>
      <c r="I81" s="50" t="s">
        <v>27</v>
      </c>
      <c r="J81" s="92">
        <v>3.84</v>
      </c>
      <c r="K81" s="35"/>
      <c r="L81" s="24">
        <f t="shared" si="2"/>
        <v>0</v>
      </c>
      <c r="M81" s="25" t="str">
        <f t="shared" si="3"/>
        <v>OK</v>
      </c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5"/>
      <c r="AI81" s="75"/>
      <c r="AJ81" s="75"/>
      <c r="AK81" s="75"/>
    </row>
    <row r="82" spans="1:37" ht="39.950000000000003" customHeight="1" x14ac:dyDescent="0.25">
      <c r="A82" s="127"/>
      <c r="B82" s="121"/>
      <c r="C82" s="47">
        <v>79</v>
      </c>
      <c r="D82" s="48" t="s">
        <v>317</v>
      </c>
      <c r="E82" s="47" t="s">
        <v>126</v>
      </c>
      <c r="F82" s="47" t="s">
        <v>478</v>
      </c>
      <c r="G82" s="56" t="s">
        <v>480</v>
      </c>
      <c r="H82" s="47" t="s">
        <v>32</v>
      </c>
      <c r="I82" s="50" t="s">
        <v>27</v>
      </c>
      <c r="J82" s="92">
        <v>1.47</v>
      </c>
      <c r="K82" s="35">
        <v>12</v>
      </c>
      <c r="L82" s="24">
        <f t="shared" si="2"/>
        <v>12</v>
      </c>
      <c r="M82" s="25" t="str">
        <f t="shared" si="3"/>
        <v>OK</v>
      </c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5"/>
      <c r="AI82" s="75"/>
      <c r="AJ82" s="75"/>
      <c r="AK82" s="75"/>
    </row>
    <row r="83" spans="1:37" ht="39.950000000000003" customHeight="1" x14ac:dyDescent="0.25">
      <c r="A83" s="127"/>
      <c r="B83" s="121"/>
      <c r="C83" s="47">
        <v>80</v>
      </c>
      <c r="D83" s="48" t="s">
        <v>336</v>
      </c>
      <c r="E83" s="47" t="s">
        <v>127</v>
      </c>
      <c r="F83" s="47" t="s">
        <v>445</v>
      </c>
      <c r="G83" s="62" t="s">
        <v>481</v>
      </c>
      <c r="H83" s="47" t="s">
        <v>25</v>
      </c>
      <c r="I83" s="50" t="s">
        <v>27</v>
      </c>
      <c r="J83" s="88">
        <v>0.91</v>
      </c>
      <c r="K83" s="35">
        <v>12</v>
      </c>
      <c r="L83" s="24">
        <f t="shared" si="2"/>
        <v>0</v>
      </c>
      <c r="M83" s="25" t="str">
        <f t="shared" si="3"/>
        <v>OK</v>
      </c>
      <c r="N83" s="74"/>
      <c r="O83" s="74"/>
      <c r="P83" s="74"/>
      <c r="Q83" s="74"/>
      <c r="R83" s="74"/>
      <c r="S83" s="74">
        <v>12</v>
      </c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5"/>
      <c r="AI83" s="75"/>
      <c r="AJ83" s="75"/>
      <c r="AK83" s="75"/>
    </row>
    <row r="84" spans="1:37" ht="39.950000000000003" customHeight="1" x14ac:dyDescent="0.25">
      <c r="A84" s="127"/>
      <c r="B84" s="121"/>
      <c r="C84" s="47">
        <v>81</v>
      </c>
      <c r="D84" s="48" t="s">
        <v>318</v>
      </c>
      <c r="E84" s="47" t="s">
        <v>129</v>
      </c>
      <c r="F84" s="47" t="s">
        <v>414</v>
      </c>
      <c r="G84" s="49" t="s">
        <v>337</v>
      </c>
      <c r="H84" s="47" t="s">
        <v>32</v>
      </c>
      <c r="I84" s="50" t="s">
        <v>27</v>
      </c>
      <c r="J84" s="88">
        <v>1.04</v>
      </c>
      <c r="K84" s="35">
        <v>6</v>
      </c>
      <c r="L84" s="24">
        <f t="shared" si="2"/>
        <v>6</v>
      </c>
      <c r="M84" s="25" t="str">
        <f t="shared" si="3"/>
        <v>OK</v>
      </c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5"/>
      <c r="AI84" s="75"/>
      <c r="AJ84" s="75"/>
      <c r="AK84" s="75"/>
    </row>
    <row r="85" spans="1:37" ht="39.950000000000003" customHeight="1" x14ac:dyDescent="0.25">
      <c r="A85" s="127"/>
      <c r="B85" s="121"/>
      <c r="C85" s="47">
        <v>82</v>
      </c>
      <c r="D85" s="48" t="s">
        <v>318</v>
      </c>
      <c r="E85" s="47" t="s">
        <v>130</v>
      </c>
      <c r="F85" s="47" t="s">
        <v>416</v>
      </c>
      <c r="G85" s="49" t="s">
        <v>338</v>
      </c>
      <c r="H85" s="47" t="s">
        <v>25</v>
      </c>
      <c r="I85" s="50" t="s">
        <v>27</v>
      </c>
      <c r="J85" s="88">
        <v>2.23</v>
      </c>
      <c r="K85" s="35"/>
      <c r="L85" s="24">
        <f t="shared" si="2"/>
        <v>0</v>
      </c>
      <c r="M85" s="25" t="str">
        <f t="shared" si="3"/>
        <v>OK</v>
      </c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5"/>
      <c r="AI85" s="75"/>
      <c r="AJ85" s="75"/>
      <c r="AK85" s="75"/>
    </row>
    <row r="86" spans="1:37" ht="39.950000000000003" customHeight="1" x14ac:dyDescent="0.25">
      <c r="A86" s="128"/>
      <c r="B86" s="122"/>
      <c r="C86" s="47">
        <v>83</v>
      </c>
      <c r="D86" s="48" t="s">
        <v>318</v>
      </c>
      <c r="E86" s="47" t="s">
        <v>131</v>
      </c>
      <c r="F86" s="47" t="s">
        <v>482</v>
      </c>
      <c r="G86" s="49" t="s">
        <v>483</v>
      </c>
      <c r="H86" s="47" t="s">
        <v>25</v>
      </c>
      <c r="I86" s="50" t="s">
        <v>27</v>
      </c>
      <c r="J86" s="88">
        <v>7.88</v>
      </c>
      <c r="K86" s="35"/>
      <c r="L86" s="24">
        <f t="shared" si="2"/>
        <v>0</v>
      </c>
      <c r="M86" s="25" t="str">
        <f t="shared" si="3"/>
        <v>OK</v>
      </c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5"/>
      <c r="AI86" s="75"/>
      <c r="AJ86" s="75"/>
      <c r="AK86" s="75"/>
    </row>
    <row r="87" spans="1:37" ht="39.950000000000003" customHeight="1" x14ac:dyDescent="0.25">
      <c r="A87" s="109">
        <v>8</v>
      </c>
      <c r="B87" s="112" t="s">
        <v>484</v>
      </c>
      <c r="C87" s="51">
        <v>84</v>
      </c>
      <c r="D87" s="52" t="s">
        <v>318</v>
      </c>
      <c r="E87" s="51" t="s">
        <v>142</v>
      </c>
      <c r="F87" s="51" t="s">
        <v>485</v>
      </c>
      <c r="G87" s="53" t="s">
        <v>341</v>
      </c>
      <c r="H87" s="51" t="s">
        <v>25</v>
      </c>
      <c r="I87" s="54" t="s">
        <v>27</v>
      </c>
      <c r="J87" s="89">
        <v>30</v>
      </c>
      <c r="K87" s="35"/>
      <c r="L87" s="24">
        <f t="shared" si="2"/>
        <v>0</v>
      </c>
      <c r="M87" s="25" t="str">
        <f t="shared" si="3"/>
        <v>OK</v>
      </c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5"/>
      <c r="AI87" s="75"/>
      <c r="AJ87" s="75"/>
      <c r="AK87" s="75"/>
    </row>
    <row r="88" spans="1:37" ht="39.950000000000003" customHeight="1" x14ac:dyDescent="0.25">
      <c r="A88" s="110"/>
      <c r="B88" s="113"/>
      <c r="C88" s="51">
        <v>85</v>
      </c>
      <c r="D88" s="52" t="s">
        <v>318</v>
      </c>
      <c r="E88" s="51" t="s">
        <v>141</v>
      </c>
      <c r="F88" s="51" t="s">
        <v>486</v>
      </c>
      <c r="G88" s="53" t="s">
        <v>340</v>
      </c>
      <c r="H88" s="51" t="s">
        <v>25</v>
      </c>
      <c r="I88" s="54" t="s">
        <v>27</v>
      </c>
      <c r="J88" s="89">
        <v>24</v>
      </c>
      <c r="K88" s="35">
        <v>30</v>
      </c>
      <c r="L88" s="24">
        <f t="shared" si="2"/>
        <v>0</v>
      </c>
      <c r="M88" s="25" t="str">
        <f t="shared" si="3"/>
        <v>OK</v>
      </c>
      <c r="N88" s="74"/>
      <c r="O88" s="74"/>
      <c r="P88" s="74"/>
      <c r="Q88" s="74">
        <v>20</v>
      </c>
      <c r="R88" s="74">
        <v>10</v>
      </c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5"/>
      <c r="AI88" s="75"/>
      <c r="AJ88" s="75"/>
      <c r="AK88" s="75"/>
    </row>
    <row r="89" spans="1:37" ht="39.950000000000003" customHeight="1" x14ac:dyDescent="0.25">
      <c r="A89" s="111"/>
      <c r="B89" s="114"/>
      <c r="C89" s="51">
        <v>86</v>
      </c>
      <c r="D89" s="52" t="s">
        <v>318</v>
      </c>
      <c r="E89" s="77" t="s">
        <v>487</v>
      </c>
      <c r="F89" s="77" t="s">
        <v>488</v>
      </c>
      <c r="G89" s="53" t="s">
        <v>489</v>
      </c>
      <c r="H89" s="51" t="s">
        <v>490</v>
      </c>
      <c r="I89" s="54" t="s">
        <v>27</v>
      </c>
      <c r="J89" s="89">
        <v>313.37</v>
      </c>
      <c r="K89" s="35"/>
      <c r="L89" s="24">
        <f t="shared" si="2"/>
        <v>0</v>
      </c>
      <c r="M89" s="25" t="str">
        <f t="shared" si="3"/>
        <v>OK</v>
      </c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5"/>
      <c r="AI89" s="75"/>
      <c r="AJ89" s="75"/>
      <c r="AK89" s="75"/>
    </row>
    <row r="90" spans="1:37" ht="39.950000000000003" customHeight="1" x14ac:dyDescent="0.25">
      <c r="A90" s="117">
        <v>9</v>
      </c>
      <c r="B90" s="120" t="s">
        <v>484</v>
      </c>
      <c r="C90" s="47">
        <v>87</v>
      </c>
      <c r="D90" s="48" t="s">
        <v>316</v>
      </c>
      <c r="E90" s="47" t="s">
        <v>303</v>
      </c>
      <c r="F90" s="47" t="s">
        <v>491</v>
      </c>
      <c r="G90" s="49" t="s">
        <v>492</v>
      </c>
      <c r="H90" s="47" t="s">
        <v>25</v>
      </c>
      <c r="I90" s="47" t="s">
        <v>27</v>
      </c>
      <c r="J90" s="88">
        <v>0.18</v>
      </c>
      <c r="K90" s="35">
        <v>100</v>
      </c>
      <c r="L90" s="24">
        <f t="shared" si="2"/>
        <v>100</v>
      </c>
      <c r="M90" s="25" t="str">
        <f t="shared" si="3"/>
        <v>OK</v>
      </c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5"/>
      <c r="AI90" s="75"/>
      <c r="AJ90" s="75"/>
      <c r="AK90" s="75"/>
    </row>
    <row r="91" spans="1:37" ht="39.950000000000003" customHeight="1" x14ac:dyDescent="0.25">
      <c r="A91" s="118"/>
      <c r="B91" s="121"/>
      <c r="C91" s="47">
        <v>88</v>
      </c>
      <c r="D91" s="48" t="s">
        <v>383</v>
      </c>
      <c r="E91" s="47" t="s">
        <v>304</v>
      </c>
      <c r="F91" s="47" t="s">
        <v>493</v>
      </c>
      <c r="G91" s="49" t="s">
        <v>384</v>
      </c>
      <c r="H91" s="47" t="s">
        <v>25</v>
      </c>
      <c r="I91" s="47" t="s">
        <v>31</v>
      </c>
      <c r="J91" s="88">
        <v>23.46</v>
      </c>
      <c r="K91" s="35"/>
      <c r="L91" s="24">
        <f t="shared" si="2"/>
        <v>0</v>
      </c>
      <c r="M91" s="25" t="str">
        <f t="shared" si="3"/>
        <v>OK</v>
      </c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5"/>
      <c r="AI91" s="75"/>
      <c r="AJ91" s="75"/>
      <c r="AK91" s="75"/>
    </row>
    <row r="92" spans="1:37" ht="39.950000000000003" customHeight="1" x14ac:dyDescent="0.25">
      <c r="A92" s="118"/>
      <c r="B92" s="121"/>
      <c r="C92" s="47">
        <v>89</v>
      </c>
      <c r="D92" s="48" t="s">
        <v>318</v>
      </c>
      <c r="E92" s="78" t="s">
        <v>292</v>
      </c>
      <c r="F92" s="78" t="s">
        <v>494</v>
      </c>
      <c r="G92" s="49" t="s">
        <v>385</v>
      </c>
      <c r="H92" s="47" t="s">
        <v>25</v>
      </c>
      <c r="I92" s="47" t="s">
        <v>27</v>
      </c>
      <c r="J92" s="88">
        <v>0.8</v>
      </c>
      <c r="K92" s="35">
        <v>1000</v>
      </c>
      <c r="L92" s="24">
        <f t="shared" si="2"/>
        <v>1000</v>
      </c>
      <c r="M92" s="25" t="str">
        <f t="shared" si="3"/>
        <v>OK</v>
      </c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5"/>
      <c r="AI92" s="75"/>
      <c r="AJ92" s="75"/>
      <c r="AK92" s="75"/>
    </row>
    <row r="93" spans="1:37" ht="39.950000000000003" customHeight="1" x14ac:dyDescent="0.25">
      <c r="A93" s="118"/>
      <c r="B93" s="121"/>
      <c r="C93" s="47">
        <v>90</v>
      </c>
      <c r="D93" s="48" t="s">
        <v>318</v>
      </c>
      <c r="E93" s="78" t="s">
        <v>293</v>
      </c>
      <c r="F93" s="78" t="s">
        <v>495</v>
      </c>
      <c r="G93" s="49" t="s">
        <v>386</v>
      </c>
      <c r="H93" s="47" t="s">
        <v>25</v>
      </c>
      <c r="I93" s="47" t="s">
        <v>27</v>
      </c>
      <c r="J93" s="88">
        <v>0.5</v>
      </c>
      <c r="K93" s="35">
        <v>50</v>
      </c>
      <c r="L93" s="24">
        <f t="shared" si="2"/>
        <v>50</v>
      </c>
      <c r="M93" s="25" t="str">
        <f t="shared" si="3"/>
        <v>OK</v>
      </c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5"/>
      <c r="AI93" s="75"/>
      <c r="AJ93" s="75"/>
      <c r="AK93" s="75"/>
    </row>
    <row r="94" spans="1:37" ht="39.950000000000003" customHeight="1" x14ac:dyDescent="0.25">
      <c r="A94" s="118"/>
      <c r="B94" s="121"/>
      <c r="C94" s="47">
        <v>91</v>
      </c>
      <c r="D94" s="48" t="s">
        <v>318</v>
      </c>
      <c r="E94" s="78" t="s">
        <v>306</v>
      </c>
      <c r="F94" s="78" t="s">
        <v>496</v>
      </c>
      <c r="G94" s="49" t="s">
        <v>307</v>
      </c>
      <c r="H94" s="47" t="s">
        <v>25</v>
      </c>
      <c r="I94" s="47" t="s">
        <v>27</v>
      </c>
      <c r="J94" s="88">
        <v>2.4</v>
      </c>
      <c r="K94" s="35">
        <v>200</v>
      </c>
      <c r="L94" s="24">
        <f t="shared" si="2"/>
        <v>200</v>
      </c>
      <c r="M94" s="25" t="str">
        <f t="shared" si="3"/>
        <v>OK</v>
      </c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5"/>
      <c r="AI94" s="75"/>
      <c r="AJ94" s="75"/>
      <c r="AK94" s="75"/>
    </row>
    <row r="95" spans="1:37" ht="39.950000000000003" customHeight="1" x14ac:dyDescent="0.25">
      <c r="A95" s="119"/>
      <c r="B95" s="122"/>
      <c r="C95" s="47">
        <v>92</v>
      </c>
      <c r="D95" s="48" t="s">
        <v>318</v>
      </c>
      <c r="E95" s="47" t="s">
        <v>306</v>
      </c>
      <c r="F95" s="47" t="s">
        <v>496</v>
      </c>
      <c r="G95" s="67" t="s">
        <v>497</v>
      </c>
      <c r="H95" s="66" t="s">
        <v>25</v>
      </c>
      <c r="I95" s="66" t="s">
        <v>27</v>
      </c>
      <c r="J95" s="88">
        <v>2.4</v>
      </c>
      <c r="K95" s="35"/>
      <c r="L95" s="24">
        <f t="shared" si="2"/>
        <v>0</v>
      </c>
      <c r="M95" s="25" t="str">
        <f t="shared" si="3"/>
        <v>OK</v>
      </c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5"/>
      <c r="AI95" s="75"/>
      <c r="AJ95" s="75"/>
      <c r="AK95" s="75"/>
    </row>
    <row r="96" spans="1:37" ht="39.950000000000003" customHeight="1" x14ac:dyDescent="0.25">
      <c r="A96" s="123">
        <v>10</v>
      </c>
      <c r="B96" s="112" t="s">
        <v>498</v>
      </c>
      <c r="C96" s="51">
        <v>93</v>
      </c>
      <c r="D96" s="52" t="s">
        <v>323</v>
      </c>
      <c r="E96" s="51" t="s">
        <v>81</v>
      </c>
      <c r="F96" s="51" t="s">
        <v>580</v>
      </c>
      <c r="G96" s="53" t="s">
        <v>82</v>
      </c>
      <c r="H96" s="51" t="s">
        <v>25</v>
      </c>
      <c r="I96" s="54" t="s">
        <v>27</v>
      </c>
      <c r="J96" s="89">
        <v>15.81</v>
      </c>
      <c r="K96" s="35"/>
      <c r="L96" s="24">
        <f t="shared" si="2"/>
        <v>0</v>
      </c>
      <c r="M96" s="25" t="str">
        <f t="shared" si="3"/>
        <v>OK</v>
      </c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5"/>
      <c r="AI96" s="75"/>
      <c r="AJ96" s="75"/>
      <c r="AK96" s="75"/>
    </row>
    <row r="97" spans="1:37" ht="39.950000000000003" customHeight="1" x14ac:dyDescent="0.25">
      <c r="A97" s="124"/>
      <c r="B97" s="113"/>
      <c r="C97" s="51">
        <v>94</v>
      </c>
      <c r="D97" s="52" t="s">
        <v>318</v>
      </c>
      <c r="E97" s="51" t="s">
        <v>123</v>
      </c>
      <c r="F97" s="51" t="s">
        <v>581</v>
      </c>
      <c r="G97" s="55" t="s">
        <v>335</v>
      </c>
      <c r="H97" s="51" t="s">
        <v>25</v>
      </c>
      <c r="I97" s="54" t="s">
        <v>27</v>
      </c>
      <c r="J97" s="89">
        <v>2.16</v>
      </c>
      <c r="K97" s="35">
        <v>1</v>
      </c>
      <c r="L97" s="24">
        <f t="shared" si="2"/>
        <v>0</v>
      </c>
      <c r="M97" s="25" t="str">
        <f t="shared" si="3"/>
        <v>OK</v>
      </c>
      <c r="N97" s="74"/>
      <c r="O97" s="74"/>
      <c r="P97" s="74"/>
      <c r="Q97" s="74"/>
      <c r="R97" s="74"/>
      <c r="S97" s="74"/>
      <c r="T97" s="74">
        <v>1</v>
      </c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5"/>
      <c r="AI97" s="75"/>
      <c r="AJ97" s="75"/>
      <c r="AK97" s="75"/>
    </row>
    <row r="98" spans="1:37" ht="39.950000000000003" customHeight="1" x14ac:dyDescent="0.25">
      <c r="A98" s="124"/>
      <c r="B98" s="113"/>
      <c r="C98" s="51">
        <v>95</v>
      </c>
      <c r="D98" s="52" t="s">
        <v>318</v>
      </c>
      <c r="E98" s="51" t="s">
        <v>65</v>
      </c>
      <c r="F98" s="51" t="s">
        <v>582</v>
      </c>
      <c r="G98" s="53" t="s">
        <v>66</v>
      </c>
      <c r="H98" s="51" t="s">
        <v>25</v>
      </c>
      <c r="I98" s="54" t="s">
        <v>27</v>
      </c>
      <c r="J98" s="89">
        <v>1.45</v>
      </c>
      <c r="K98" s="35">
        <v>24</v>
      </c>
      <c r="L98" s="24">
        <f t="shared" si="2"/>
        <v>24</v>
      </c>
      <c r="M98" s="25" t="str">
        <f t="shared" si="3"/>
        <v>OK</v>
      </c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5"/>
      <c r="AI98" s="75"/>
      <c r="AJ98" s="75"/>
      <c r="AK98" s="75"/>
    </row>
    <row r="99" spans="1:37" ht="39.950000000000003" customHeight="1" x14ac:dyDescent="0.25">
      <c r="A99" s="124"/>
      <c r="B99" s="113"/>
      <c r="C99" s="51">
        <v>96</v>
      </c>
      <c r="D99" s="52" t="s">
        <v>318</v>
      </c>
      <c r="E99" s="51" t="s">
        <v>62</v>
      </c>
      <c r="F99" s="51" t="s">
        <v>412</v>
      </c>
      <c r="G99" s="53" t="s">
        <v>63</v>
      </c>
      <c r="H99" s="51" t="s">
        <v>25</v>
      </c>
      <c r="I99" s="54" t="s">
        <v>27</v>
      </c>
      <c r="J99" s="89">
        <v>1.5</v>
      </c>
      <c r="K99" s="35">
        <v>5</v>
      </c>
      <c r="L99" s="24">
        <f t="shared" si="2"/>
        <v>0</v>
      </c>
      <c r="M99" s="25" t="str">
        <f t="shared" si="3"/>
        <v>OK</v>
      </c>
      <c r="N99" s="74"/>
      <c r="O99" s="74"/>
      <c r="P99" s="74"/>
      <c r="Q99" s="74"/>
      <c r="R99" s="74"/>
      <c r="S99" s="74"/>
      <c r="T99" s="74">
        <v>5</v>
      </c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5"/>
      <c r="AI99" s="75"/>
      <c r="AJ99" s="75"/>
      <c r="AK99" s="75"/>
    </row>
    <row r="100" spans="1:37" ht="39.950000000000003" customHeight="1" x14ac:dyDescent="0.25">
      <c r="A100" s="124"/>
      <c r="B100" s="113"/>
      <c r="C100" s="51">
        <v>97</v>
      </c>
      <c r="D100" s="52" t="s">
        <v>318</v>
      </c>
      <c r="E100" s="51" t="s">
        <v>196</v>
      </c>
      <c r="F100" s="51" t="s">
        <v>583</v>
      </c>
      <c r="G100" s="53" t="s">
        <v>348</v>
      </c>
      <c r="H100" s="51" t="s">
        <v>34</v>
      </c>
      <c r="I100" s="54" t="s">
        <v>27</v>
      </c>
      <c r="J100" s="89">
        <v>0.71</v>
      </c>
      <c r="K100" s="35"/>
      <c r="L100" s="24">
        <f t="shared" si="2"/>
        <v>0</v>
      </c>
      <c r="M100" s="25" t="str">
        <f t="shared" si="3"/>
        <v>OK</v>
      </c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5"/>
      <c r="AI100" s="75"/>
      <c r="AJ100" s="75"/>
      <c r="AK100" s="75"/>
    </row>
    <row r="101" spans="1:37" ht="39.950000000000003" customHeight="1" x14ac:dyDescent="0.25">
      <c r="A101" s="124"/>
      <c r="B101" s="113"/>
      <c r="C101" s="51">
        <v>98</v>
      </c>
      <c r="D101" s="52" t="s">
        <v>318</v>
      </c>
      <c r="E101" s="51" t="s">
        <v>186</v>
      </c>
      <c r="F101" s="51" t="s">
        <v>584</v>
      </c>
      <c r="G101" s="55" t="s">
        <v>187</v>
      </c>
      <c r="H101" s="51" t="s">
        <v>34</v>
      </c>
      <c r="I101" s="54" t="s">
        <v>27</v>
      </c>
      <c r="J101" s="89">
        <v>5.9</v>
      </c>
      <c r="K101" s="35">
        <v>20</v>
      </c>
      <c r="L101" s="24">
        <f t="shared" si="2"/>
        <v>10</v>
      </c>
      <c r="M101" s="25" t="str">
        <f t="shared" si="3"/>
        <v>OK</v>
      </c>
      <c r="P101" s="74">
        <v>10</v>
      </c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5"/>
      <c r="AI101" s="75"/>
      <c r="AJ101" s="75"/>
      <c r="AK101" s="75"/>
    </row>
    <row r="102" spans="1:37" ht="39.950000000000003" customHeight="1" x14ac:dyDescent="0.25">
      <c r="A102" s="124"/>
      <c r="B102" s="113"/>
      <c r="C102" s="51">
        <v>99</v>
      </c>
      <c r="D102" s="52" t="s">
        <v>318</v>
      </c>
      <c r="E102" s="51" t="s">
        <v>190</v>
      </c>
      <c r="F102" s="51" t="s">
        <v>584</v>
      </c>
      <c r="G102" s="53" t="s">
        <v>191</v>
      </c>
      <c r="H102" s="51" t="s">
        <v>25</v>
      </c>
      <c r="I102" s="54" t="s">
        <v>27</v>
      </c>
      <c r="J102" s="89">
        <v>3.2</v>
      </c>
      <c r="K102" s="35">
        <v>100</v>
      </c>
      <c r="L102" s="24">
        <f t="shared" si="2"/>
        <v>50</v>
      </c>
      <c r="M102" s="25" t="str">
        <f t="shared" si="3"/>
        <v>OK</v>
      </c>
      <c r="P102" s="74">
        <v>50</v>
      </c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5"/>
      <c r="AI102" s="75"/>
      <c r="AJ102" s="75"/>
      <c r="AK102" s="75"/>
    </row>
    <row r="103" spans="1:37" ht="39.950000000000003" customHeight="1" x14ac:dyDescent="0.25">
      <c r="A103" s="124"/>
      <c r="B103" s="113"/>
      <c r="C103" s="51">
        <v>100</v>
      </c>
      <c r="D103" s="52" t="s">
        <v>318</v>
      </c>
      <c r="E103" s="51" t="s">
        <v>188</v>
      </c>
      <c r="F103" s="51" t="s">
        <v>583</v>
      </c>
      <c r="G103" s="55" t="s">
        <v>189</v>
      </c>
      <c r="H103" s="51" t="s">
        <v>34</v>
      </c>
      <c r="I103" s="54" t="s">
        <v>27</v>
      </c>
      <c r="J103" s="89">
        <v>0.95</v>
      </c>
      <c r="K103" s="40">
        <v>36</v>
      </c>
      <c r="L103" s="24">
        <f t="shared" si="2"/>
        <v>30</v>
      </c>
      <c r="M103" s="25" t="str">
        <f t="shared" si="3"/>
        <v>OK</v>
      </c>
      <c r="N103" s="74"/>
      <c r="O103" s="74"/>
      <c r="P103" s="74"/>
      <c r="Q103" s="74"/>
      <c r="R103" s="74"/>
      <c r="S103" s="74"/>
      <c r="T103" s="74">
        <v>6</v>
      </c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5"/>
      <c r="AI103" s="75"/>
      <c r="AJ103" s="75"/>
      <c r="AK103" s="75"/>
    </row>
    <row r="104" spans="1:37" ht="39.950000000000003" customHeight="1" x14ac:dyDescent="0.25">
      <c r="A104" s="124"/>
      <c r="B104" s="113"/>
      <c r="C104" s="51">
        <v>101</v>
      </c>
      <c r="D104" s="52" t="s">
        <v>318</v>
      </c>
      <c r="E104" s="51" t="s">
        <v>201</v>
      </c>
      <c r="F104" s="51" t="s">
        <v>585</v>
      </c>
      <c r="G104" s="53" t="s">
        <v>504</v>
      </c>
      <c r="H104" s="51" t="s">
        <v>34</v>
      </c>
      <c r="I104" s="54" t="s">
        <v>27</v>
      </c>
      <c r="J104" s="89">
        <v>52.65</v>
      </c>
      <c r="K104" s="40">
        <v>2</v>
      </c>
      <c r="L104" s="24">
        <f t="shared" si="2"/>
        <v>0</v>
      </c>
      <c r="M104" s="25" t="str">
        <f t="shared" si="3"/>
        <v>OK</v>
      </c>
      <c r="P104" s="74">
        <v>2</v>
      </c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5"/>
      <c r="AI104" s="75"/>
      <c r="AJ104" s="75"/>
      <c r="AK104" s="75"/>
    </row>
    <row r="105" spans="1:37" ht="39.950000000000003" customHeight="1" x14ac:dyDescent="0.25">
      <c r="A105" s="124"/>
      <c r="B105" s="113"/>
      <c r="C105" s="51">
        <v>102</v>
      </c>
      <c r="D105" s="52" t="s">
        <v>318</v>
      </c>
      <c r="E105" s="51" t="s">
        <v>350</v>
      </c>
      <c r="F105" s="51" t="s">
        <v>583</v>
      </c>
      <c r="G105" s="53" t="s">
        <v>351</v>
      </c>
      <c r="H105" s="51" t="s">
        <v>34</v>
      </c>
      <c r="I105" s="54" t="s">
        <v>27</v>
      </c>
      <c r="J105" s="89">
        <v>0.7</v>
      </c>
      <c r="K105" s="40"/>
      <c r="L105" s="24">
        <f t="shared" si="2"/>
        <v>0</v>
      </c>
      <c r="M105" s="25" t="str">
        <f t="shared" si="3"/>
        <v>OK</v>
      </c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5"/>
      <c r="AI105" s="75"/>
      <c r="AJ105" s="75"/>
      <c r="AK105" s="75"/>
    </row>
    <row r="106" spans="1:37" ht="39.950000000000003" customHeight="1" x14ac:dyDescent="0.25">
      <c r="A106" s="124"/>
      <c r="B106" s="113"/>
      <c r="C106" s="51">
        <v>103</v>
      </c>
      <c r="D106" s="52" t="s">
        <v>318</v>
      </c>
      <c r="E106" s="51" t="s">
        <v>197</v>
      </c>
      <c r="F106" s="51" t="s">
        <v>583</v>
      </c>
      <c r="G106" s="53" t="s">
        <v>349</v>
      </c>
      <c r="H106" s="51" t="s">
        <v>34</v>
      </c>
      <c r="I106" s="54" t="s">
        <v>27</v>
      </c>
      <c r="J106" s="89">
        <v>0.71</v>
      </c>
      <c r="K106" s="40"/>
      <c r="L106" s="24">
        <f t="shared" si="2"/>
        <v>0</v>
      </c>
      <c r="M106" s="25" t="str">
        <f t="shared" si="3"/>
        <v>OK</v>
      </c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5"/>
      <c r="AI106" s="75"/>
      <c r="AJ106" s="75"/>
      <c r="AK106" s="75"/>
    </row>
    <row r="107" spans="1:37" ht="39.950000000000003" customHeight="1" x14ac:dyDescent="0.25">
      <c r="A107" s="124"/>
      <c r="B107" s="113"/>
      <c r="C107" s="51">
        <v>104</v>
      </c>
      <c r="D107" s="52" t="s">
        <v>318</v>
      </c>
      <c r="E107" s="51" t="s">
        <v>505</v>
      </c>
      <c r="F107" s="51" t="s">
        <v>502</v>
      </c>
      <c r="G107" s="53" t="s">
        <v>198</v>
      </c>
      <c r="H107" s="51" t="s">
        <v>34</v>
      </c>
      <c r="I107" s="54" t="s">
        <v>27</v>
      </c>
      <c r="J107" s="89">
        <v>12.85</v>
      </c>
      <c r="K107" s="40">
        <v>24</v>
      </c>
      <c r="L107" s="24">
        <f t="shared" si="2"/>
        <v>19</v>
      </c>
      <c r="M107" s="25" t="str">
        <f t="shared" si="3"/>
        <v>OK</v>
      </c>
      <c r="P107" s="74">
        <v>5</v>
      </c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5"/>
      <c r="AI107" s="75"/>
      <c r="AJ107" s="75"/>
      <c r="AK107" s="75"/>
    </row>
    <row r="108" spans="1:37" ht="39.950000000000003" customHeight="1" x14ac:dyDescent="0.25">
      <c r="A108" s="125"/>
      <c r="B108" s="114"/>
      <c r="C108" s="51">
        <v>105</v>
      </c>
      <c r="D108" s="52" t="s">
        <v>318</v>
      </c>
      <c r="E108" s="51" t="s">
        <v>199</v>
      </c>
      <c r="F108" s="51" t="s">
        <v>584</v>
      </c>
      <c r="G108" s="53" t="s">
        <v>200</v>
      </c>
      <c r="H108" s="51" t="s">
        <v>25</v>
      </c>
      <c r="I108" s="54" t="s">
        <v>27</v>
      </c>
      <c r="J108" s="89">
        <v>7.78</v>
      </c>
      <c r="K108" s="40">
        <v>10</v>
      </c>
      <c r="L108" s="24">
        <f t="shared" si="2"/>
        <v>0</v>
      </c>
      <c r="M108" s="25" t="str">
        <f t="shared" si="3"/>
        <v>OK</v>
      </c>
      <c r="N108" s="74"/>
      <c r="O108" s="74"/>
      <c r="P108" s="74"/>
      <c r="Q108" s="74"/>
      <c r="R108" s="74"/>
      <c r="S108" s="74"/>
      <c r="T108" s="74">
        <v>10</v>
      </c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5"/>
      <c r="AI108" s="75"/>
      <c r="AJ108" s="75"/>
      <c r="AK108" s="75"/>
    </row>
    <row r="109" spans="1:37" ht="39.950000000000003" customHeight="1" x14ac:dyDescent="0.25">
      <c r="A109" s="126">
        <v>11</v>
      </c>
      <c r="B109" s="120" t="s">
        <v>410</v>
      </c>
      <c r="C109" s="47">
        <v>106</v>
      </c>
      <c r="D109" s="48" t="s">
        <v>318</v>
      </c>
      <c r="E109" s="47" t="s">
        <v>216</v>
      </c>
      <c r="F109" s="47" t="s">
        <v>507</v>
      </c>
      <c r="G109" s="49" t="s">
        <v>217</v>
      </c>
      <c r="H109" s="47" t="s">
        <v>25</v>
      </c>
      <c r="I109" s="50" t="s">
        <v>27</v>
      </c>
      <c r="J109" s="88">
        <v>46.76</v>
      </c>
      <c r="K109" s="35">
        <v>1</v>
      </c>
      <c r="L109" s="24">
        <f t="shared" si="2"/>
        <v>1</v>
      </c>
      <c r="M109" s="25" t="str">
        <f t="shared" si="3"/>
        <v>OK</v>
      </c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5"/>
      <c r="AI109" s="75"/>
      <c r="AJ109" s="75"/>
      <c r="AK109" s="75"/>
    </row>
    <row r="110" spans="1:37" ht="39.950000000000003" customHeight="1" x14ac:dyDescent="0.25">
      <c r="A110" s="127"/>
      <c r="B110" s="121"/>
      <c r="C110" s="47">
        <v>107</v>
      </c>
      <c r="D110" s="48" t="s">
        <v>318</v>
      </c>
      <c r="E110" s="47" t="s">
        <v>212</v>
      </c>
      <c r="F110" s="47" t="s">
        <v>455</v>
      </c>
      <c r="G110" s="56" t="s">
        <v>358</v>
      </c>
      <c r="H110" s="47" t="s">
        <v>25</v>
      </c>
      <c r="I110" s="50" t="s">
        <v>27</v>
      </c>
      <c r="J110" s="88">
        <v>33.42</v>
      </c>
      <c r="K110" s="35">
        <v>12</v>
      </c>
      <c r="L110" s="24">
        <f t="shared" si="2"/>
        <v>0</v>
      </c>
      <c r="M110" s="25" t="str">
        <f t="shared" si="3"/>
        <v>OK</v>
      </c>
      <c r="N110" s="74">
        <v>6</v>
      </c>
      <c r="O110" s="74"/>
      <c r="P110" s="74"/>
      <c r="Q110" s="74"/>
      <c r="R110" s="74"/>
      <c r="S110" s="74"/>
      <c r="T110" s="74"/>
      <c r="U110" s="74">
        <v>6</v>
      </c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5"/>
      <c r="AI110" s="75"/>
      <c r="AJ110" s="75"/>
      <c r="AK110" s="75"/>
    </row>
    <row r="111" spans="1:37" ht="39.950000000000003" customHeight="1" x14ac:dyDescent="0.25">
      <c r="A111" s="128"/>
      <c r="B111" s="122"/>
      <c r="C111" s="47">
        <v>108</v>
      </c>
      <c r="D111" s="48" t="s">
        <v>318</v>
      </c>
      <c r="E111" s="47" t="s">
        <v>215</v>
      </c>
      <c r="F111" s="47" t="s">
        <v>416</v>
      </c>
      <c r="G111" s="56" t="s">
        <v>508</v>
      </c>
      <c r="H111" s="47" t="s">
        <v>25</v>
      </c>
      <c r="I111" s="50" t="s">
        <v>27</v>
      </c>
      <c r="J111" s="88">
        <v>8.2100000000000009</v>
      </c>
      <c r="K111" s="40"/>
      <c r="L111" s="24">
        <f t="shared" si="2"/>
        <v>0</v>
      </c>
      <c r="M111" s="25" t="str">
        <f t="shared" si="3"/>
        <v>OK</v>
      </c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5"/>
      <c r="AI111" s="75"/>
      <c r="AJ111" s="75"/>
      <c r="AK111" s="75"/>
    </row>
    <row r="112" spans="1:37" ht="39.950000000000003" customHeight="1" x14ac:dyDescent="0.25">
      <c r="A112" s="109">
        <v>12</v>
      </c>
      <c r="B112" s="112" t="s">
        <v>410</v>
      </c>
      <c r="C112" s="51">
        <v>109</v>
      </c>
      <c r="D112" s="52" t="s">
        <v>317</v>
      </c>
      <c r="E112" s="51" t="s">
        <v>207</v>
      </c>
      <c r="F112" s="51" t="s">
        <v>478</v>
      </c>
      <c r="G112" s="63" t="s">
        <v>354</v>
      </c>
      <c r="H112" s="51" t="s">
        <v>28</v>
      </c>
      <c r="I112" s="54" t="s">
        <v>27</v>
      </c>
      <c r="J112" s="89">
        <v>1.1000000000000001</v>
      </c>
      <c r="K112" s="40">
        <v>1</v>
      </c>
      <c r="L112" s="24">
        <f t="shared" si="2"/>
        <v>1</v>
      </c>
      <c r="M112" s="25" t="str">
        <f t="shared" si="3"/>
        <v>OK</v>
      </c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5"/>
      <c r="AI112" s="75"/>
      <c r="AJ112" s="75"/>
      <c r="AK112" s="75"/>
    </row>
    <row r="113" spans="1:37" ht="39.950000000000003" customHeight="1" x14ac:dyDescent="0.25">
      <c r="A113" s="110"/>
      <c r="B113" s="113"/>
      <c r="C113" s="51">
        <v>110</v>
      </c>
      <c r="D113" s="52" t="s">
        <v>317</v>
      </c>
      <c r="E113" s="51" t="s">
        <v>209</v>
      </c>
      <c r="F113" s="51" t="s">
        <v>509</v>
      </c>
      <c r="G113" s="63" t="s">
        <v>356</v>
      </c>
      <c r="H113" s="51" t="s">
        <v>28</v>
      </c>
      <c r="I113" s="54" t="s">
        <v>27</v>
      </c>
      <c r="J113" s="89">
        <v>2</v>
      </c>
      <c r="K113" s="35">
        <v>20</v>
      </c>
      <c r="L113" s="24">
        <f t="shared" si="2"/>
        <v>20</v>
      </c>
      <c r="M113" s="25" t="str">
        <f t="shared" si="3"/>
        <v>OK</v>
      </c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5"/>
      <c r="AI113" s="75"/>
      <c r="AJ113" s="75"/>
      <c r="AK113" s="75"/>
    </row>
    <row r="114" spans="1:37" ht="39.950000000000003" customHeight="1" x14ac:dyDescent="0.25">
      <c r="A114" s="110"/>
      <c r="B114" s="113"/>
      <c r="C114" s="51">
        <v>111</v>
      </c>
      <c r="D114" s="52" t="s">
        <v>317</v>
      </c>
      <c r="E114" s="51" t="s">
        <v>208</v>
      </c>
      <c r="F114" s="51" t="s">
        <v>509</v>
      </c>
      <c r="G114" s="63" t="s">
        <v>355</v>
      </c>
      <c r="H114" s="51" t="s">
        <v>28</v>
      </c>
      <c r="I114" s="54" t="s">
        <v>27</v>
      </c>
      <c r="J114" s="89">
        <v>2.5</v>
      </c>
      <c r="K114" s="35">
        <v>10</v>
      </c>
      <c r="L114" s="24">
        <f t="shared" si="2"/>
        <v>10</v>
      </c>
      <c r="M114" s="25" t="str">
        <f t="shared" si="3"/>
        <v>OK</v>
      </c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5"/>
      <c r="AI114" s="75"/>
      <c r="AJ114" s="75"/>
      <c r="AK114" s="75"/>
    </row>
    <row r="115" spans="1:37" ht="39.950000000000003" customHeight="1" x14ac:dyDescent="0.25">
      <c r="A115" s="110"/>
      <c r="B115" s="113"/>
      <c r="C115" s="51">
        <v>112</v>
      </c>
      <c r="D115" s="52" t="s">
        <v>318</v>
      </c>
      <c r="E115" s="51" t="s">
        <v>202</v>
      </c>
      <c r="F115" s="51" t="s">
        <v>445</v>
      </c>
      <c r="G115" s="55" t="s">
        <v>352</v>
      </c>
      <c r="H115" s="51" t="s">
        <v>30</v>
      </c>
      <c r="I115" s="54" t="s">
        <v>27</v>
      </c>
      <c r="J115" s="89">
        <v>0.5</v>
      </c>
      <c r="K115" s="35">
        <v>10</v>
      </c>
      <c r="L115" s="24">
        <f t="shared" si="2"/>
        <v>5</v>
      </c>
      <c r="M115" s="25" t="str">
        <f t="shared" si="3"/>
        <v>OK</v>
      </c>
      <c r="N115" s="74"/>
      <c r="O115" s="74"/>
      <c r="P115" s="74"/>
      <c r="Q115" s="74"/>
      <c r="R115" s="74"/>
      <c r="S115" s="74"/>
      <c r="T115" s="74"/>
      <c r="U115" s="74">
        <v>5</v>
      </c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5"/>
      <c r="AI115" s="75"/>
      <c r="AJ115" s="75"/>
      <c r="AK115" s="75"/>
    </row>
    <row r="116" spans="1:37" ht="39.950000000000003" customHeight="1" x14ac:dyDescent="0.25">
      <c r="A116" s="110"/>
      <c r="B116" s="113"/>
      <c r="C116" s="51">
        <v>113</v>
      </c>
      <c r="D116" s="52" t="s">
        <v>318</v>
      </c>
      <c r="E116" s="51" t="s">
        <v>203</v>
      </c>
      <c r="F116" s="51" t="s">
        <v>445</v>
      </c>
      <c r="G116" s="55" t="s">
        <v>353</v>
      </c>
      <c r="H116" s="51" t="s">
        <v>30</v>
      </c>
      <c r="I116" s="54" t="s">
        <v>27</v>
      </c>
      <c r="J116" s="89">
        <v>0.5</v>
      </c>
      <c r="K116" s="35">
        <v>20</v>
      </c>
      <c r="L116" s="24">
        <f t="shared" si="2"/>
        <v>5</v>
      </c>
      <c r="M116" s="25" t="str">
        <f t="shared" si="3"/>
        <v>OK</v>
      </c>
      <c r="N116" s="74">
        <v>10</v>
      </c>
      <c r="O116" s="74"/>
      <c r="P116" s="74"/>
      <c r="Q116" s="74"/>
      <c r="R116" s="74"/>
      <c r="S116" s="74"/>
      <c r="T116" s="74"/>
      <c r="U116" s="74">
        <v>5</v>
      </c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5"/>
      <c r="AI116" s="75"/>
      <c r="AJ116" s="75"/>
      <c r="AK116" s="75"/>
    </row>
    <row r="117" spans="1:37" ht="39.950000000000003" customHeight="1" x14ac:dyDescent="0.25">
      <c r="A117" s="110"/>
      <c r="B117" s="113"/>
      <c r="C117" s="51">
        <v>114</v>
      </c>
      <c r="D117" s="52" t="s">
        <v>318</v>
      </c>
      <c r="E117" s="51" t="s">
        <v>222</v>
      </c>
      <c r="F117" s="51" t="s">
        <v>510</v>
      </c>
      <c r="G117" s="55" t="s">
        <v>363</v>
      </c>
      <c r="H117" s="51" t="s">
        <v>28</v>
      </c>
      <c r="I117" s="54" t="s">
        <v>27</v>
      </c>
      <c r="J117" s="89">
        <v>10</v>
      </c>
      <c r="K117" s="35">
        <v>5</v>
      </c>
      <c r="L117" s="24">
        <f t="shared" si="2"/>
        <v>5</v>
      </c>
      <c r="M117" s="25" t="str">
        <f t="shared" si="3"/>
        <v>OK</v>
      </c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5"/>
      <c r="AI117" s="75"/>
      <c r="AJ117" s="75"/>
      <c r="AK117" s="75"/>
    </row>
    <row r="118" spans="1:37" ht="39.950000000000003" customHeight="1" x14ac:dyDescent="0.25">
      <c r="A118" s="110"/>
      <c r="B118" s="113"/>
      <c r="C118" s="51">
        <v>115</v>
      </c>
      <c r="D118" s="52" t="s">
        <v>318</v>
      </c>
      <c r="E118" s="51" t="s">
        <v>221</v>
      </c>
      <c r="F118" s="51" t="s">
        <v>510</v>
      </c>
      <c r="G118" s="55" t="s">
        <v>362</v>
      </c>
      <c r="H118" s="51" t="s">
        <v>37</v>
      </c>
      <c r="I118" s="54" t="s">
        <v>27</v>
      </c>
      <c r="J118" s="89">
        <v>7.2</v>
      </c>
      <c r="K118" s="35">
        <v>5</v>
      </c>
      <c r="L118" s="24">
        <f t="shared" si="2"/>
        <v>5</v>
      </c>
      <c r="M118" s="25" t="str">
        <f t="shared" si="3"/>
        <v>OK</v>
      </c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5"/>
      <c r="AI118" s="75"/>
      <c r="AJ118" s="75"/>
      <c r="AK118" s="75"/>
    </row>
    <row r="119" spans="1:37" ht="39.950000000000003" customHeight="1" x14ac:dyDescent="0.25">
      <c r="A119" s="110"/>
      <c r="B119" s="113"/>
      <c r="C119" s="51">
        <v>116</v>
      </c>
      <c r="D119" s="52" t="s">
        <v>318</v>
      </c>
      <c r="E119" s="51" t="s">
        <v>219</v>
      </c>
      <c r="F119" s="51" t="s">
        <v>412</v>
      </c>
      <c r="G119" s="53" t="s">
        <v>360</v>
      </c>
      <c r="H119" s="51" t="s">
        <v>28</v>
      </c>
      <c r="I119" s="54" t="s">
        <v>27</v>
      </c>
      <c r="J119" s="89">
        <v>10.27</v>
      </c>
      <c r="K119" s="40"/>
      <c r="L119" s="24">
        <f t="shared" si="2"/>
        <v>0</v>
      </c>
      <c r="M119" s="25" t="str">
        <f t="shared" si="3"/>
        <v>OK</v>
      </c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5"/>
      <c r="AI119" s="75"/>
      <c r="AJ119" s="75"/>
      <c r="AK119" s="75"/>
    </row>
    <row r="120" spans="1:37" ht="39.950000000000003" customHeight="1" x14ac:dyDescent="0.25">
      <c r="A120" s="110"/>
      <c r="B120" s="113"/>
      <c r="C120" s="51">
        <v>117</v>
      </c>
      <c r="D120" s="52" t="s">
        <v>318</v>
      </c>
      <c r="E120" s="51" t="s">
        <v>218</v>
      </c>
      <c r="F120" s="51" t="s">
        <v>416</v>
      </c>
      <c r="G120" s="55" t="s">
        <v>359</v>
      </c>
      <c r="H120" s="51" t="s">
        <v>28</v>
      </c>
      <c r="I120" s="54" t="s">
        <v>27</v>
      </c>
      <c r="J120" s="89">
        <v>0.7</v>
      </c>
      <c r="K120" s="35">
        <v>150</v>
      </c>
      <c r="L120" s="24">
        <f t="shared" si="2"/>
        <v>100</v>
      </c>
      <c r="M120" s="25" t="str">
        <f t="shared" si="3"/>
        <v>OK</v>
      </c>
      <c r="N120" s="74"/>
      <c r="O120" s="74"/>
      <c r="P120" s="74"/>
      <c r="Q120" s="74"/>
      <c r="R120" s="74"/>
      <c r="S120" s="74">
        <v>50</v>
      </c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5"/>
      <c r="AI120" s="75"/>
      <c r="AJ120" s="75"/>
      <c r="AK120" s="75"/>
    </row>
    <row r="121" spans="1:37" ht="39.950000000000003" customHeight="1" x14ac:dyDescent="0.25">
      <c r="A121" s="110"/>
      <c r="B121" s="113"/>
      <c r="C121" s="51">
        <v>118</v>
      </c>
      <c r="D121" s="52" t="s">
        <v>318</v>
      </c>
      <c r="E121" s="51" t="s">
        <v>220</v>
      </c>
      <c r="F121" s="51" t="s">
        <v>412</v>
      </c>
      <c r="G121" s="53" t="s">
        <v>361</v>
      </c>
      <c r="H121" s="51" t="s">
        <v>28</v>
      </c>
      <c r="I121" s="54" t="s">
        <v>27</v>
      </c>
      <c r="J121" s="89">
        <v>6</v>
      </c>
      <c r="K121" s="35"/>
      <c r="L121" s="24">
        <f t="shared" si="2"/>
        <v>0</v>
      </c>
      <c r="M121" s="25" t="str">
        <f t="shared" si="3"/>
        <v>OK</v>
      </c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5"/>
      <c r="AI121" s="75"/>
      <c r="AJ121" s="75"/>
      <c r="AK121" s="75"/>
    </row>
    <row r="122" spans="1:37" ht="39.950000000000003" customHeight="1" x14ac:dyDescent="0.25">
      <c r="A122" s="110"/>
      <c r="B122" s="113"/>
      <c r="C122" s="51">
        <v>119</v>
      </c>
      <c r="D122" s="52" t="s">
        <v>382</v>
      </c>
      <c r="E122" s="51" t="s">
        <v>301</v>
      </c>
      <c r="F122" s="51" t="s">
        <v>511</v>
      </c>
      <c r="G122" s="79" t="s">
        <v>302</v>
      </c>
      <c r="H122" s="51" t="s">
        <v>25</v>
      </c>
      <c r="I122" s="51" t="s">
        <v>27</v>
      </c>
      <c r="J122" s="89">
        <v>179.7</v>
      </c>
      <c r="K122" s="35">
        <v>1</v>
      </c>
      <c r="L122" s="24">
        <f t="shared" si="2"/>
        <v>0</v>
      </c>
      <c r="M122" s="25" t="str">
        <f t="shared" si="3"/>
        <v>OK</v>
      </c>
      <c r="N122" s="74">
        <v>1</v>
      </c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5"/>
      <c r="AI122" s="75"/>
      <c r="AJ122" s="75"/>
      <c r="AK122" s="75"/>
    </row>
    <row r="123" spans="1:37" ht="39.950000000000003" customHeight="1" x14ac:dyDescent="0.25">
      <c r="A123" s="110"/>
      <c r="B123" s="113"/>
      <c r="C123" s="51">
        <v>120</v>
      </c>
      <c r="D123" s="52" t="s">
        <v>317</v>
      </c>
      <c r="E123" s="51" t="s">
        <v>299</v>
      </c>
      <c r="F123" s="51" t="s">
        <v>416</v>
      </c>
      <c r="G123" s="79" t="s">
        <v>300</v>
      </c>
      <c r="H123" s="51" t="s">
        <v>25</v>
      </c>
      <c r="I123" s="54" t="s">
        <v>27</v>
      </c>
      <c r="J123" s="89">
        <v>0.7</v>
      </c>
      <c r="K123" s="35"/>
      <c r="L123" s="24">
        <f t="shared" si="2"/>
        <v>0</v>
      </c>
      <c r="M123" s="25" t="str">
        <f t="shared" si="3"/>
        <v>OK</v>
      </c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5"/>
      <c r="AI123" s="75"/>
      <c r="AJ123" s="75"/>
      <c r="AK123" s="75"/>
    </row>
    <row r="124" spans="1:37" ht="39.950000000000003" customHeight="1" x14ac:dyDescent="0.25">
      <c r="A124" s="110"/>
      <c r="B124" s="113"/>
      <c r="C124" s="51">
        <v>121</v>
      </c>
      <c r="D124" s="52" t="s">
        <v>318</v>
      </c>
      <c r="E124" s="51" t="s">
        <v>277</v>
      </c>
      <c r="F124" s="51" t="s">
        <v>512</v>
      </c>
      <c r="G124" s="53" t="s">
        <v>278</v>
      </c>
      <c r="H124" s="51" t="s">
        <v>37</v>
      </c>
      <c r="I124" s="80" t="s">
        <v>27</v>
      </c>
      <c r="J124" s="89">
        <v>7</v>
      </c>
      <c r="K124" s="35">
        <v>1</v>
      </c>
      <c r="L124" s="24">
        <f t="shared" si="2"/>
        <v>1</v>
      </c>
      <c r="M124" s="25" t="str">
        <f t="shared" si="3"/>
        <v>OK</v>
      </c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5"/>
      <c r="AI124" s="75"/>
      <c r="AJ124" s="75"/>
      <c r="AK124" s="75"/>
    </row>
    <row r="125" spans="1:37" ht="39.950000000000003" customHeight="1" x14ac:dyDescent="0.25">
      <c r="A125" s="110"/>
      <c r="B125" s="113"/>
      <c r="C125" s="51">
        <v>122</v>
      </c>
      <c r="D125" s="52" t="s">
        <v>317</v>
      </c>
      <c r="E125" s="51" t="s">
        <v>211</v>
      </c>
      <c r="F125" s="51" t="s">
        <v>513</v>
      </c>
      <c r="G125" s="53" t="s">
        <v>514</v>
      </c>
      <c r="H125" s="51" t="s">
        <v>28</v>
      </c>
      <c r="I125" s="54" t="s">
        <v>27</v>
      </c>
      <c r="J125" s="89">
        <v>3.75</v>
      </c>
      <c r="K125" s="35">
        <v>1</v>
      </c>
      <c r="L125" s="24">
        <f t="shared" si="2"/>
        <v>1</v>
      </c>
      <c r="M125" s="25" t="str">
        <f t="shared" si="3"/>
        <v>OK</v>
      </c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5"/>
      <c r="AI125" s="75"/>
      <c r="AJ125" s="75"/>
      <c r="AK125" s="75"/>
    </row>
    <row r="126" spans="1:37" ht="39.950000000000003" customHeight="1" x14ac:dyDescent="0.25">
      <c r="A126" s="110"/>
      <c r="B126" s="113"/>
      <c r="C126" s="51">
        <v>123</v>
      </c>
      <c r="D126" s="52" t="s">
        <v>317</v>
      </c>
      <c r="E126" s="51" t="s">
        <v>210</v>
      </c>
      <c r="F126" s="51" t="s">
        <v>515</v>
      </c>
      <c r="G126" s="53" t="s">
        <v>357</v>
      </c>
      <c r="H126" s="51" t="s">
        <v>28</v>
      </c>
      <c r="I126" s="54" t="s">
        <v>27</v>
      </c>
      <c r="J126" s="89">
        <v>39.15</v>
      </c>
      <c r="K126" s="40">
        <v>1</v>
      </c>
      <c r="L126" s="24">
        <f t="shared" si="2"/>
        <v>1</v>
      </c>
      <c r="M126" s="25" t="str">
        <f t="shared" si="3"/>
        <v>OK</v>
      </c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5"/>
      <c r="AI126" s="75"/>
      <c r="AJ126" s="75"/>
      <c r="AK126" s="75"/>
    </row>
    <row r="127" spans="1:37" ht="39.950000000000003" customHeight="1" x14ac:dyDescent="0.25">
      <c r="A127" s="110"/>
      <c r="B127" s="113"/>
      <c r="C127" s="51">
        <v>124</v>
      </c>
      <c r="D127" s="52" t="s">
        <v>318</v>
      </c>
      <c r="E127" s="51" t="s">
        <v>206</v>
      </c>
      <c r="F127" s="51" t="s">
        <v>515</v>
      </c>
      <c r="G127" s="63" t="s">
        <v>516</v>
      </c>
      <c r="H127" s="51" t="s">
        <v>25</v>
      </c>
      <c r="I127" s="54" t="s">
        <v>27</v>
      </c>
      <c r="J127" s="89">
        <v>0.6</v>
      </c>
      <c r="K127" s="35">
        <v>144</v>
      </c>
      <c r="L127" s="24">
        <f t="shared" si="2"/>
        <v>144</v>
      </c>
      <c r="M127" s="25" t="str">
        <f t="shared" si="3"/>
        <v>OK</v>
      </c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5"/>
      <c r="AI127" s="75"/>
      <c r="AJ127" s="75"/>
      <c r="AK127" s="75"/>
    </row>
    <row r="128" spans="1:37" ht="39.950000000000003" customHeight="1" x14ac:dyDescent="0.25">
      <c r="A128" s="110"/>
      <c r="B128" s="113"/>
      <c r="C128" s="51">
        <v>125</v>
      </c>
      <c r="D128" s="52" t="s">
        <v>318</v>
      </c>
      <c r="E128" s="51" t="s">
        <v>204</v>
      </c>
      <c r="F128" s="51" t="s">
        <v>455</v>
      </c>
      <c r="G128" s="63" t="s">
        <v>397</v>
      </c>
      <c r="H128" s="51" t="s">
        <v>25</v>
      </c>
      <c r="I128" s="54" t="s">
        <v>27</v>
      </c>
      <c r="J128" s="89">
        <v>5.2</v>
      </c>
      <c r="K128" s="35">
        <v>5</v>
      </c>
      <c r="L128" s="24">
        <f t="shared" si="2"/>
        <v>0</v>
      </c>
      <c r="M128" s="25" t="str">
        <f t="shared" si="3"/>
        <v>OK</v>
      </c>
      <c r="N128" s="74">
        <v>5</v>
      </c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5"/>
      <c r="AI128" s="75"/>
      <c r="AJ128" s="75"/>
      <c r="AK128" s="75"/>
    </row>
    <row r="129" spans="1:37" ht="39.950000000000003" customHeight="1" x14ac:dyDescent="0.25">
      <c r="A129" s="111"/>
      <c r="B129" s="114"/>
      <c r="C129" s="51">
        <v>126</v>
      </c>
      <c r="D129" s="52" t="s">
        <v>318</v>
      </c>
      <c r="E129" s="51" t="s">
        <v>205</v>
      </c>
      <c r="F129" s="51" t="s">
        <v>455</v>
      </c>
      <c r="G129" s="63" t="s">
        <v>398</v>
      </c>
      <c r="H129" s="51" t="s">
        <v>25</v>
      </c>
      <c r="I129" s="54" t="s">
        <v>27</v>
      </c>
      <c r="J129" s="89">
        <v>5.3</v>
      </c>
      <c r="K129" s="35">
        <v>10</v>
      </c>
      <c r="L129" s="24">
        <f t="shared" si="2"/>
        <v>0</v>
      </c>
      <c r="M129" s="25" t="str">
        <f t="shared" si="3"/>
        <v>OK</v>
      </c>
      <c r="N129" s="74">
        <v>10</v>
      </c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5"/>
      <c r="AI129" s="75"/>
      <c r="AJ129" s="75"/>
      <c r="AK129" s="75"/>
    </row>
    <row r="130" spans="1:37" ht="39.950000000000003" customHeight="1" x14ac:dyDescent="0.25">
      <c r="A130" s="81">
        <v>13</v>
      </c>
      <c r="B130" s="82" t="s">
        <v>517</v>
      </c>
      <c r="C130" s="47">
        <v>127</v>
      </c>
      <c r="D130" s="48" t="s">
        <v>316</v>
      </c>
      <c r="E130" s="47" t="s">
        <v>225</v>
      </c>
      <c r="F130" s="47" t="s">
        <v>518</v>
      </c>
      <c r="G130" s="49" t="s">
        <v>366</v>
      </c>
      <c r="H130" s="47" t="s">
        <v>36</v>
      </c>
      <c r="I130" s="50" t="s">
        <v>27</v>
      </c>
      <c r="J130" s="88">
        <v>15.2</v>
      </c>
      <c r="K130" s="35">
        <v>50</v>
      </c>
      <c r="L130" s="24">
        <f t="shared" si="2"/>
        <v>50</v>
      </c>
      <c r="M130" s="25" t="str">
        <f t="shared" si="3"/>
        <v>OK</v>
      </c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5"/>
      <c r="AI130" s="75"/>
      <c r="AJ130" s="75"/>
      <c r="AK130" s="75"/>
    </row>
    <row r="131" spans="1:37" ht="39.950000000000003" customHeight="1" x14ac:dyDescent="0.25">
      <c r="A131" s="83">
        <v>14</v>
      </c>
      <c r="B131" s="84" t="s">
        <v>519</v>
      </c>
      <c r="C131" s="51">
        <v>128</v>
      </c>
      <c r="D131" s="52" t="s">
        <v>367</v>
      </c>
      <c r="E131" s="51" t="s">
        <v>226</v>
      </c>
      <c r="F131" s="51" t="s">
        <v>520</v>
      </c>
      <c r="G131" s="53" t="s">
        <v>368</v>
      </c>
      <c r="H131" s="51" t="s">
        <v>36</v>
      </c>
      <c r="I131" s="54" t="s">
        <v>27</v>
      </c>
      <c r="J131" s="89">
        <v>12.01</v>
      </c>
      <c r="K131" s="35">
        <v>700</v>
      </c>
      <c r="L131" s="24">
        <f t="shared" si="2"/>
        <v>700</v>
      </c>
      <c r="M131" s="25" t="str">
        <f t="shared" si="3"/>
        <v>OK</v>
      </c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5"/>
      <c r="AI131" s="75"/>
      <c r="AJ131" s="75"/>
      <c r="AK131" s="75"/>
    </row>
    <row r="132" spans="1:37" ht="39.950000000000003" customHeight="1" x14ac:dyDescent="0.25">
      <c r="A132" s="81">
        <v>15</v>
      </c>
      <c r="B132" s="82" t="s">
        <v>521</v>
      </c>
      <c r="C132" s="47">
        <v>129</v>
      </c>
      <c r="D132" s="48" t="s">
        <v>316</v>
      </c>
      <c r="E132" s="47" t="s">
        <v>227</v>
      </c>
      <c r="F132" s="47" t="s">
        <v>411</v>
      </c>
      <c r="G132" s="64" t="s">
        <v>369</v>
      </c>
      <c r="H132" s="47" t="s">
        <v>37</v>
      </c>
      <c r="I132" s="50" t="s">
        <v>27</v>
      </c>
      <c r="J132" s="88">
        <v>22.12</v>
      </c>
      <c r="K132" s="35">
        <v>20</v>
      </c>
      <c r="L132" s="24">
        <f t="shared" si="2"/>
        <v>0</v>
      </c>
      <c r="M132" s="25" t="str">
        <f t="shared" si="3"/>
        <v>OK</v>
      </c>
      <c r="N132" s="74"/>
      <c r="O132" s="74">
        <v>20</v>
      </c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5"/>
      <c r="AI132" s="75"/>
      <c r="AJ132" s="75"/>
      <c r="AK132" s="75"/>
    </row>
    <row r="133" spans="1:37" ht="39.950000000000003" customHeight="1" x14ac:dyDescent="0.25">
      <c r="A133" s="109">
        <v>16</v>
      </c>
      <c r="B133" s="112" t="s">
        <v>410</v>
      </c>
      <c r="C133" s="51">
        <v>130</v>
      </c>
      <c r="D133" s="52" t="s">
        <v>316</v>
      </c>
      <c r="E133" s="51" t="s">
        <v>176</v>
      </c>
      <c r="F133" s="51" t="s">
        <v>520</v>
      </c>
      <c r="G133" s="53" t="s">
        <v>177</v>
      </c>
      <c r="H133" s="51" t="s">
        <v>37</v>
      </c>
      <c r="I133" s="54" t="s">
        <v>27</v>
      </c>
      <c r="J133" s="89">
        <v>9.0500000000000007</v>
      </c>
      <c r="K133" s="35">
        <v>1</v>
      </c>
      <c r="L133" s="24">
        <f t="shared" ref="L133:L196" si="4">K133-(SUM(N133:AG133))</f>
        <v>0</v>
      </c>
      <c r="M133" s="25" t="str">
        <f t="shared" ref="M133:M196" si="5">IF(L133&lt;0,"ATENÇÃO","OK")</f>
        <v>OK</v>
      </c>
      <c r="N133" s="74">
        <v>1</v>
      </c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5"/>
      <c r="AI133" s="75"/>
      <c r="AJ133" s="75"/>
      <c r="AK133" s="75"/>
    </row>
    <row r="134" spans="1:37" ht="39.950000000000003" customHeight="1" x14ac:dyDescent="0.25">
      <c r="A134" s="110"/>
      <c r="B134" s="113"/>
      <c r="C134" s="51">
        <v>131</v>
      </c>
      <c r="D134" s="52" t="s">
        <v>316</v>
      </c>
      <c r="E134" s="51" t="s">
        <v>178</v>
      </c>
      <c r="F134" s="51" t="s">
        <v>520</v>
      </c>
      <c r="G134" s="53" t="s">
        <v>179</v>
      </c>
      <c r="H134" s="51" t="s">
        <v>37</v>
      </c>
      <c r="I134" s="54" t="s">
        <v>27</v>
      </c>
      <c r="J134" s="89">
        <v>9.0500000000000007</v>
      </c>
      <c r="K134" s="35">
        <v>3</v>
      </c>
      <c r="L134" s="24">
        <f t="shared" si="4"/>
        <v>2</v>
      </c>
      <c r="M134" s="25" t="str">
        <f t="shared" si="5"/>
        <v>OK</v>
      </c>
      <c r="N134" s="74">
        <v>1</v>
      </c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5"/>
      <c r="AI134" s="75"/>
      <c r="AJ134" s="75"/>
      <c r="AK134" s="75"/>
    </row>
    <row r="135" spans="1:37" ht="39.950000000000003" customHeight="1" x14ac:dyDescent="0.25">
      <c r="A135" s="110"/>
      <c r="B135" s="113"/>
      <c r="C135" s="51">
        <v>132</v>
      </c>
      <c r="D135" s="52" t="s">
        <v>316</v>
      </c>
      <c r="E135" s="51" t="s">
        <v>180</v>
      </c>
      <c r="F135" s="51" t="s">
        <v>520</v>
      </c>
      <c r="G135" s="53" t="s">
        <v>181</v>
      </c>
      <c r="H135" s="51" t="s">
        <v>37</v>
      </c>
      <c r="I135" s="54" t="s">
        <v>27</v>
      </c>
      <c r="J135" s="89">
        <v>9.0500000000000007</v>
      </c>
      <c r="K135" s="35">
        <v>3</v>
      </c>
      <c r="L135" s="24">
        <f t="shared" si="4"/>
        <v>2</v>
      </c>
      <c r="M135" s="25" t="str">
        <f t="shared" si="5"/>
        <v>OK</v>
      </c>
      <c r="N135" s="74">
        <v>1</v>
      </c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5"/>
      <c r="AI135" s="75"/>
      <c r="AJ135" s="75"/>
      <c r="AK135" s="75"/>
    </row>
    <row r="136" spans="1:37" ht="39.950000000000003" customHeight="1" x14ac:dyDescent="0.25">
      <c r="A136" s="110"/>
      <c r="B136" s="113"/>
      <c r="C136" s="51">
        <v>133</v>
      </c>
      <c r="D136" s="52" t="s">
        <v>316</v>
      </c>
      <c r="E136" s="51" t="s">
        <v>182</v>
      </c>
      <c r="F136" s="51" t="s">
        <v>520</v>
      </c>
      <c r="G136" s="53" t="s">
        <v>183</v>
      </c>
      <c r="H136" s="51" t="s">
        <v>37</v>
      </c>
      <c r="I136" s="54" t="s">
        <v>27</v>
      </c>
      <c r="J136" s="89">
        <v>9.0500000000000007</v>
      </c>
      <c r="K136" s="35">
        <v>3</v>
      </c>
      <c r="L136" s="24">
        <f t="shared" si="4"/>
        <v>2</v>
      </c>
      <c r="M136" s="25" t="str">
        <f t="shared" si="5"/>
        <v>OK</v>
      </c>
      <c r="N136" s="74">
        <v>1</v>
      </c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5"/>
      <c r="AI136" s="75"/>
      <c r="AJ136" s="75"/>
      <c r="AK136" s="75"/>
    </row>
    <row r="137" spans="1:37" ht="39.950000000000003" customHeight="1" x14ac:dyDescent="0.25">
      <c r="A137" s="110"/>
      <c r="B137" s="113"/>
      <c r="C137" s="51">
        <v>134</v>
      </c>
      <c r="D137" s="52" t="s">
        <v>316</v>
      </c>
      <c r="E137" s="51" t="s">
        <v>184</v>
      </c>
      <c r="F137" s="51" t="s">
        <v>458</v>
      </c>
      <c r="G137" s="53" t="s">
        <v>185</v>
      </c>
      <c r="H137" s="51" t="s">
        <v>34</v>
      </c>
      <c r="I137" s="54" t="s">
        <v>27</v>
      </c>
      <c r="J137" s="89">
        <v>20.39</v>
      </c>
      <c r="K137" s="35">
        <v>5</v>
      </c>
      <c r="L137" s="24">
        <f t="shared" si="4"/>
        <v>4</v>
      </c>
      <c r="M137" s="25" t="str">
        <f t="shared" si="5"/>
        <v>OK</v>
      </c>
      <c r="N137" s="74">
        <v>1</v>
      </c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5"/>
      <c r="AI137" s="75"/>
      <c r="AJ137" s="75"/>
      <c r="AK137" s="75"/>
    </row>
    <row r="138" spans="1:37" ht="39.950000000000003" customHeight="1" x14ac:dyDescent="0.25">
      <c r="A138" s="110"/>
      <c r="B138" s="113"/>
      <c r="C138" s="51">
        <v>135</v>
      </c>
      <c r="D138" s="52" t="s">
        <v>375</v>
      </c>
      <c r="E138" s="51" t="s">
        <v>228</v>
      </c>
      <c r="F138" s="51" t="s">
        <v>522</v>
      </c>
      <c r="G138" s="53" t="s">
        <v>229</v>
      </c>
      <c r="H138" s="51" t="s">
        <v>230</v>
      </c>
      <c r="I138" s="54" t="s">
        <v>138</v>
      </c>
      <c r="J138" s="89">
        <v>93.05</v>
      </c>
      <c r="K138" s="35">
        <v>2</v>
      </c>
      <c r="L138" s="24">
        <f t="shared" si="4"/>
        <v>2</v>
      </c>
      <c r="M138" s="25" t="str">
        <f t="shared" si="5"/>
        <v>OK</v>
      </c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5"/>
      <c r="AI138" s="75"/>
      <c r="AJ138" s="75"/>
      <c r="AK138" s="75"/>
    </row>
    <row r="139" spans="1:37" ht="39.950000000000003" customHeight="1" x14ac:dyDescent="0.25">
      <c r="A139" s="110"/>
      <c r="B139" s="113"/>
      <c r="C139" s="51">
        <v>136</v>
      </c>
      <c r="D139" s="52" t="s">
        <v>316</v>
      </c>
      <c r="E139" s="51" t="s">
        <v>523</v>
      </c>
      <c r="F139" s="51" t="s">
        <v>522</v>
      </c>
      <c r="G139" s="53" t="s">
        <v>524</v>
      </c>
      <c r="H139" s="51" t="s">
        <v>230</v>
      </c>
      <c r="I139" s="80" t="s">
        <v>27</v>
      </c>
      <c r="J139" s="89">
        <v>51.33</v>
      </c>
      <c r="K139" s="35"/>
      <c r="L139" s="24">
        <f t="shared" si="4"/>
        <v>0</v>
      </c>
      <c r="M139" s="25" t="str">
        <f t="shared" si="5"/>
        <v>OK</v>
      </c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5"/>
      <c r="AI139" s="75"/>
      <c r="AJ139" s="75"/>
      <c r="AK139" s="75"/>
    </row>
    <row r="140" spans="1:37" ht="39.950000000000003" customHeight="1" x14ac:dyDescent="0.25">
      <c r="A140" s="110"/>
      <c r="B140" s="113"/>
      <c r="C140" s="51">
        <v>137</v>
      </c>
      <c r="D140" s="52" t="s">
        <v>316</v>
      </c>
      <c r="E140" s="51" t="s">
        <v>173</v>
      </c>
      <c r="F140" s="51" t="s">
        <v>525</v>
      </c>
      <c r="G140" s="53" t="s">
        <v>346</v>
      </c>
      <c r="H140" s="51" t="s">
        <v>34</v>
      </c>
      <c r="I140" s="54" t="s">
        <v>27</v>
      </c>
      <c r="J140" s="89">
        <v>32.07</v>
      </c>
      <c r="K140" s="35"/>
      <c r="L140" s="24">
        <f t="shared" si="4"/>
        <v>0</v>
      </c>
      <c r="M140" s="25" t="str">
        <f t="shared" si="5"/>
        <v>OK</v>
      </c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5"/>
      <c r="AI140" s="75"/>
      <c r="AJ140" s="75"/>
      <c r="AK140" s="75"/>
    </row>
    <row r="141" spans="1:37" ht="39.950000000000003" customHeight="1" x14ac:dyDescent="0.25">
      <c r="A141" s="110"/>
      <c r="B141" s="113"/>
      <c r="C141" s="51">
        <v>138</v>
      </c>
      <c r="D141" s="52" t="s">
        <v>316</v>
      </c>
      <c r="E141" s="51" t="s">
        <v>174</v>
      </c>
      <c r="F141" s="51" t="s">
        <v>525</v>
      </c>
      <c r="G141" s="53" t="s">
        <v>347</v>
      </c>
      <c r="H141" s="51" t="s">
        <v>34</v>
      </c>
      <c r="I141" s="54" t="s">
        <v>27</v>
      </c>
      <c r="J141" s="89">
        <v>45.74</v>
      </c>
      <c r="K141" s="35"/>
      <c r="L141" s="24">
        <f t="shared" si="4"/>
        <v>0</v>
      </c>
      <c r="M141" s="25" t="str">
        <f t="shared" si="5"/>
        <v>OK</v>
      </c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5"/>
      <c r="AI141" s="75"/>
      <c r="AJ141" s="75"/>
      <c r="AK141" s="75"/>
    </row>
    <row r="142" spans="1:37" ht="39.950000000000003" customHeight="1" x14ac:dyDescent="0.25">
      <c r="A142" s="110"/>
      <c r="B142" s="113"/>
      <c r="C142" s="51">
        <v>139</v>
      </c>
      <c r="D142" s="52" t="s">
        <v>316</v>
      </c>
      <c r="E142" s="51" t="s">
        <v>175</v>
      </c>
      <c r="F142" s="51" t="s">
        <v>424</v>
      </c>
      <c r="G142" s="53" t="s">
        <v>526</v>
      </c>
      <c r="H142" s="51" t="s">
        <v>25</v>
      </c>
      <c r="I142" s="54" t="s">
        <v>27</v>
      </c>
      <c r="J142" s="89">
        <v>5.64</v>
      </c>
      <c r="K142" s="35"/>
      <c r="L142" s="24">
        <f t="shared" si="4"/>
        <v>0</v>
      </c>
      <c r="M142" s="25" t="str">
        <f t="shared" si="5"/>
        <v>OK</v>
      </c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5"/>
      <c r="AI142" s="75"/>
      <c r="AJ142" s="75"/>
      <c r="AK142" s="75"/>
    </row>
    <row r="143" spans="1:37" ht="39.950000000000003" customHeight="1" x14ac:dyDescent="0.25">
      <c r="A143" s="110"/>
      <c r="B143" s="113"/>
      <c r="C143" s="51">
        <v>140</v>
      </c>
      <c r="D143" s="52" t="s">
        <v>316</v>
      </c>
      <c r="E143" s="51" t="s">
        <v>370</v>
      </c>
      <c r="F143" s="51" t="s">
        <v>527</v>
      </c>
      <c r="G143" s="53" t="s">
        <v>371</v>
      </c>
      <c r="H143" s="51" t="s">
        <v>36</v>
      </c>
      <c r="I143" s="54" t="s">
        <v>27</v>
      </c>
      <c r="J143" s="89">
        <v>37</v>
      </c>
      <c r="K143" s="35"/>
      <c r="L143" s="24">
        <f t="shared" si="4"/>
        <v>0</v>
      </c>
      <c r="M143" s="25" t="str">
        <f t="shared" si="5"/>
        <v>OK</v>
      </c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5"/>
      <c r="AI143" s="75"/>
      <c r="AJ143" s="75"/>
      <c r="AK143" s="75"/>
    </row>
    <row r="144" spans="1:37" ht="39.950000000000003" customHeight="1" x14ac:dyDescent="0.25">
      <c r="A144" s="111"/>
      <c r="B144" s="114"/>
      <c r="C144" s="51">
        <v>141</v>
      </c>
      <c r="D144" s="52" t="s">
        <v>316</v>
      </c>
      <c r="E144" s="51" t="s">
        <v>372</v>
      </c>
      <c r="F144" s="51" t="s">
        <v>528</v>
      </c>
      <c r="G144" s="53" t="s">
        <v>373</v>
      </c>
      <c r="H144" s="51" t="s">
        <v>374</v>
      </c>
      <c r="I144" s="54" t="s">
        <v>27</v>
      </c>
      <c r="J144" s="89">
        <v>53.27</v>
      </c>
      <c r="K144" s="35"/>
      <c r="L144" s="24">
        <f t="shared" si="4"/>
        <v>0</v>
      </c>
      <c r="M144" s="25" t="str">
        <f t="shared" si="5"/>
        <v>OK</v>
      </c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5"/>
      <c r="AI144" s="75"/>
      <c r="AJ144" s="75"/>
      <c r="AK144" s="75"/>
    </row>
    <row r="145" spans="1:37" ht="39.950000000000003" customHeight="1" x14ac:dyDescent="0.25">
      <c r="A145" s="126">
        <v>17</v>
      </c>
      <c r="B145" s="126" t="s">
        <v>529</v>
      </c>
      <c r="C145" s="47">
        <v>142</v>
      </c>
      <c r="D145" s="48" t="s">
        <v>318</v>
      </c>
      <c r="E145" s="47" t="s">
        <v>223</v>
      </c>
      <c r="F145" s="47" t="s">
        <v>530</v>
      </c>
      <c r="G145" s="49" t="s">
        <v>364</v>
      </c>
      <c r="H145" s="47" t="s">
        <v>28</v>
      </c>
      <c r="I145" s="50" t="s">
        <v>27</v>
      </c>
      <c r="J145" s="88">
        <v>14.58</v>
      </c>
      <c r="K145" s="35">
        <v>1</v>
      </c>
      <c r="L145" s="24">
        <f t="shared" si="4"/>
        <v>1</v>
      </c>
      <c r="M145" s="25" t="str">
        <f t="shared" si="5"/>
        <v>OK</v>
      </c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5"/>
      <c r="AI145" s="75"/>
      <c r="AJ145" s="75"/>
      <c r="AK145" s="75"/>
    </row>
    <row r="146" spans="1:37" ht="39.950000000000003" customHeight="1" x14ac:dyDescent="0.25">
      <c r="A146" s="127"/>
      <c r="B146" s="127"/>
      <c r="C146" s="47">
        <v>143</v>
      </c>
      <c r="D146" s="48" t="s">
        <v>318</v>
      </c>
      <c r="E146" s="47" t="s">
        <v>224</v>
      </c>
      <c r="F146" s="47" t="s">
        <v>530</v>
      </c>
      <c r="G146" s="49" t="s">
        <v>365</v>
      </c>
      <c r="H146" s="47" t="s">
        <v>28</v>
      </c>
      <c r="I146" s="50" t="s">
        <v>27</v>
      </c>
      <c r="J146" s="88">
        <v>19.54</v>
      </c>
      <c r="K146" s="35">
        <v>1</v>
      </c>
      <c r="L146" s="24">
        <f t="shared" si="4"/>
        <v>1</v>
      </c>
      <c r="M146" s="25" t="str">
        <f t="shared" si="5"/>
        <v>OK</v>
      </c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5"/>
      <c r="AI146" s="75"/>
      <c r="AJ146" s="75"/>
      <c r="AK146" s="75"/>
    </row>
    <row r="147" spans="1:37" ht="39.950000000000003" customHeight="1" x14ac:dyDescent="0.25">
      <c r="A147" s="127"/>
      <c r="B147" s="127"/>
      <c r="C147" s="47">
        <v>144</v>
      </c>
      <c r="D147" s="48" t="s">
        <v>318</v>
      </c>
      <c r="E147" s="47" t="s">
        <v>249</v>
      </c>
      <c r="F147" s="47" t="s">
        <v>510</v>
      </c>
      <c r="G147" s="49" t="s">
        <v>250</v>
      </c>
      <c r="H147" s="47" t="s">
        <v>25</v>
      </c>
      <c r="I147" s="50" t="s">
        <v>27</v>
      </c>
      <c r="J147" s="88">
        <v>43.06</v>
      </c>
      <c r="K147" s="35">
        <v>3</v>
      </c>
      <c r="L147" s="24">
        <f t="shared" si="4"/>
        <v>2</v>
      </c>
      <c r="M147" s="25" t="str">
        <f t="shared" si="5"/>
        <v>OK</v>
      </c>
      <c r="N147" s="74"/>
      <c r="O147" s="74"/>
      <c r="P147" s="74"/>
      <c r="Q147" s="74"/>
      <c r="R147" s="74"/>
      <c r="S147" s="74">
        <v>1</v>
      </c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5"/>
      <c r="AI147" s="75"/>
      <c r="AJ147" s="75"/>
      <c r="AK147" s="75"/>
    </row>
    <row r="148" spans="1:37" ht="39.950000000000003" customHeight="1" x14ac:dyDescent="0.25">
      <c r="A148" s="127"/>
      <c r="B148" s="127"/>
      <c r="C148" s="47">
        <v>145</v>
      </c>
      <c r="D148" s="48" t="s">
        <v>318</v>
      </c>
      <c r="E148" s="47" t="s">
        <v>251</v>
      </c>
      <c r="F148" s="47" t="s">
        <v>457</v>
      </c>
      <c r="G148" s="62" t="s">
        <v>531</v>
      </c>
      <c r="H148" s="47" t="s">
        <v>25</v>
      </c>
      <c r="I148" s="50" t="s">
        <v>27</v>
      </c>
      <c r="J148" s="88">
        <v>7.36</v>
      </c>
      <c r="K148" s="35">
        <v>4</v>
      </c>
      <c r="L148" s="24">
        <f t="shared" si="4"/>
        <v>4</v>
      </c>
      <c r="M148" s="25" t="str">
        <f t="shared" si="5"/>
        <v>OK</v>
      </c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5"/>
      <c r="AI148" s="75"/>
      <c r="AJ148" s="75"/>
      <c r="AK148" s="75"/>
    </row>
    <row r="149" spans="1:37" ht="39.950000000000003" customHeight="1" x14ac:dyDescent="0.25">
      <c r="A149" s="127"/>
      <c r="B149" s="127"/>
      <c r="C149" s="47">
        <v>146</v>
      </c>
      <c r="D149" s="48" t="s">
        <v>318</v>
      </c>
      <c r="E149" s="47" t="s">
        <v>252</v>
      </c>
      <c r="F149" s="47" t="s">
        <v>532</v>
      </c>
      <c r="G149" s="62" t="s">
        <v>253</v>
      </c>
      <c r="H149" s="47" t="s">
        <v>25</v>
      </c>
      <c r="I149" s="50" t="s">
        <v>27</v>
      </c>
      <c r="J149" s="88">
        <v>1</v>
      </c>
      <c r="K149" s="35"/>
      <c r="L149" s="24">
        <f t="shared" si="4"/>
        <v>0</v>
      </c>
      <c r="M149" s="25" t="str">
        <f t="shared" si="5"/>
        <v>OK</v>
      </c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5"/>
      <c r="AI149" s="75"/>
      <c r="AJ149" s="75"/>
      <c r="AK149" s="75"/>
    </row>
    <row r="150" spans="1:37" ht="39.950000000000003" customHeight="1" x14ac:dyDescent="0.25">
      <c r="A150" s="127"/>
      <c r="B150" s="127"/>
      <c r="C150" s="47">
        <v>147</v>
      </c>
      <c r="D150" s="48" t="s">
        <v>316</v>
      </c>
      <c r="E150" s="47" t="s">
        <v>239</v>
      </c>
      <c r="F150" s="47" t="s">
        <v>435</v>
      </c>
      <c r="G150" s="49" t="s">
        <v>240</v>
      </c>
      <c r="H150" s="47" t="s">
        <v>25</v>
      </c>
      <c r="I150" s="50" t="s">
        <v>27</v>
      </c>
      <c r="J150" s="88">
        <v>0.75</v>
      </c>
      <c r="K150" s="35">
        <v>200</v>
      </c>
      <c r="L150" s="24">
        <f t="shared" si="4"/>
        <v>100</v>
      </c>
      <c r="M150" s="25" t="str">
        <f t="shared" si="5"/>
        <v>OK</v>
      </c>
      <c r="N150" s="74">
        <v>100</v>
      </c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5"/>
      <c r="AI150" s="75"/>
      <c r="AJ150" s="75"/>
      <c r="AK150" s="75"/>
    </row>
    <row r="151" spans="1:37" ht="39.950000000000003" customHeight="1" x14ac:dyDescent="0.25">
      <c r="A151" s="127"/>
      <c r="B151" s="127"/>
      <c r="C151" s="47">
        <v>148</v>
      </c>
      <c r="D151" s="48" t="s">
        <v>316</v>
      </c>
      <c r="E151" s="47" t="s">
        <v>241</v>
      </c>
      <c r="F151" s="47" t="s">
        <v>533</v>
      </c>
      <c r="G151" s="57" t="s">
        <v>242</v>
      </c>
      <c r="H151" s="47" t="s">
        <v>25</v>
      </c>
      <c r="I151" s="50" t="s">
        <v>27</v>
      </c>
      <c r="J151" s="88">
        <v>2.16</v>
      </c>
      <c r="K151" s="35">
        <v>20</v>
      </c>
      <c r="L151" s="24">
        <f t="shared" si="4"/>
        <v>10</v>
      </c>
      <c r="M151" s="25" t="str">
        <f t="shared" si="5"/>
        <v>OK</v>
      </c>
      <c r="N151" s="74">
        <v>10</v>
      </c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5"/>
      <c r="AI151" s="75"/>
      <c r="AJ151" s="75"/>
      <c r="AK151" s="75"/>
    </row>
    <row r="152" spans="1:37" ht="39.950000000000003" customHeight="1" x14ac:dyDescent="0.25">
      <c r="A152" s="127"/>
      <c r="B152" s="127"/>
      <c r="C152" s="47">
        <v>149</v>
      </c>
      <c r="D152" s="48" t="s">
        <v>316</v>
      </c>
      <c r="E152" s="47" t="s">
        <v>254</v>
      </c>
      <c r="F152" s="47" t="s">
        <v>435</v>
      </c>
      <c r="G152" s="49" t="s">
        <v>255</v>
      </c>
      <c r="H152" s="47" t="s">
        <v>25</v>
      </c>
      <c r="I152" s="50" t="s">
        <v>27</v>
      </c>
      <c r="J152" s="88">
        <v>2</v>
      </c>
      <c r="K152" s="35">
        <v>20</v>
      </c>
      <c r="L152" s="24">
        <f t="shared" si="4"/>
        <v>20</v>
      </c>
      <c r="M152" s="25" t="str">
        <f t="shared" si="5"/>
        <v>OK</v>
      </c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5"/>
      <c r="AI152" s="75"/>
      <c r="AJ152" s="75"/>
      <c r="AK152" s="75"/>
    </row>
    <row r="153" spans="1:37" ht="39.950000000000003" customHeight="1" x14ac:dyDescent="0.25">
      <c r="A153" s="127"/>
      <c r="B153" s="127"/>
      <c r="C153" s="47">
        <v>150</v>
      </c>
      <c r="D153" s="48" t="s">
        <v>316</v>
      </c>
      <c r="E153" s="47" t="s">
        <v>256</v>
      </c>
      <c r="F153" s="47" t="s">
        <v>435</v>
      </c>
      <c r="G153" s="49" t="s">
        <v>257</v>
      </c>
      <c r="H153" s="47" t="s">
        <v>25</v>
      </c>
      <c r="I153" s="50" t="s">
        <v>27</v>
      </c>
      <c r="J153" s="88">
        <v>2.19</v>
      </c>
      <c r="K153" s="35">
        <v>40</v>
      </c>
      <c r="L153" s="24">
        <f t="shared" si="4"/>
        <v>40</v>
      </c>
      <c r="M153" s="25" t="str">
        <f t="shared" si="5"/>
        <v>OK</v>
      </c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5"/>
      <c r="AI153" s="75"/>
      <c r="AJ153" s="75"/>
      <c r="AK153" s="75"/>
    </row>
    <row r="154" spans="1:37" ht="39.950000000000003" customHeight="1" x14ac:dyDescent="0.25">
      <c r="A154" s="127"/>
      <c r="B154" s="127"/>
      <c r="C154" s="47">
        <v>151</v>
      </c>
      <c r="D154" s="48" t="s">
        <v>316</v>
      </c>
      <c r="E154" s="47" t="s">
        <v>245</v>
      </c>
      <c r="F154" s="47" t="s">
        <v>534</v>
      </c>
      <c r="G154" s="62" t="s">
        <v>246</v>
      </c>
      <c r="H154" s="47" t="s">
        <v>25</v>
      </c>
      <c r="I154" s="50" t="s">
        <v>27</v>
      </c>
      <c r="J154" s="88">
        <v>8.9499999999999993</v>
      </c>
      <c r="K154" s="35">
        <v>12</v>
      </c>
      <c r="L154" s="24">
        <f t="shared" si="4"/>
        <v>12</v>
      </c>
      <c r="M154" s="25" t="str">
        <f t="shared" si="5"/>
        <v>OK</v>
      </c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  <c r="AG154" s="74"/>
      <c r="AH154" s="75"/>
      <c r="AI154" s="75"/>
      <c r="AJ154" s="75"/>
      <c r="AK154" s="75"/>
    </row>
    <row r="155" spans="1:37" ht="39.950000000000003" customHeight="1" x14ac:dyDescent="0.25">
      <c r="A155" s="127"/>
      <c r="B155" s="127"/>
      <c r="C155" s="47">
        <v>152</v>
      </c>
      <c r="D155" s="48" t="s">
        <v>316</v>
      </c>
      <c r="E155" s="47" t="s">
        <v>247</v>
      </c>
      <c r="F155" s="47" t="s">
        <v>534</v>
      </c>
      <c r="G155" s="62" t="s">
        <v>248</v>
      </c>
      <c r="H155" s="47" t="s">
        <v>25</v>
      </c>
      <c r="I155" s="50" t="s">
        <v>27</v>
      </c>
      <c r="J155" s="88">
        <v>9.67</v>
      </c>
      <c r="K155" s="35">
        <v>15</v>
      </c>
      <c r="L155" s="24">
        <f t="shared" si="4"/>
        <v>15</v>
      </c>
      <c r="M155" s="25" t="str">
        <f t="shared" si="5"/>
        <v>OK</v>
      </c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  <c r="AF155" s="74"/>
      <c r="AG155" s="74"/>
      <c r="AH155" s="75"/>
      <c r="AI155" s="75"/>
      <c r="AJ155" s="75"/>
      <c r="AK155" s="75"/>
    </row>
    <row r="156" spans="1:37" ht="39.950000000000003" customHeight="1" x14ac:dyDescent="0.25">
      <c r="A156" s="127"/>
      <c r="B156" s="127"/>
      <c r="C156" s="47">
        <v>153</v>
      </c>
      <c r="D156" s="48" t="s">
        <v>316</v>
      </c>
      <c r="E156" s="47" t="s">
        <v>258</v>
      </c>
      <c r="F156" s="47" t="s">
        <v>435</v>
      </c>
      <c r="G156" s="49" t="s">
        <v>259</v>
      </c>
      <c r="H156" s="47" t="s">
        <v>25</v>
      </c>
      <c r="I156" s="50" t="s">
        <v>27</v>
      </c>
      <c r="J156" s="88">
        <v>27.02</v>
      </c>
      <c r="K156" s="35">
        <v>1</v>
      </c>
      <c r="L156" s="24">
        <f t="shared" si="4"/>
        <v>0</v>
      </c>
      <c r="M156" s="25" t="str">
        <f t="shared" si="5"/>
        <v>OK</v>
      </c>
      <c r="N156" s="74"/>
      <c r="O156" s="74"/>
      <c r="P156" s="74"/>
      <c r="Q156" s="74"/>
      <c r="R156" s="74"/>
      <c r="S156" s="74"/>
      <c r="T156" s="74"/>
      <c r="U156" s="74">
        <v>1</v>
      </c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74"/>
      <c r="AH156" s="75"/>
      <c r="AI156" s="75"/>
      <c r="AJ156" s="75"/>
      <c r="AK156" s="75"/>
    </row>
    <row r="157" spans="1:37" ht="39.950000000000003" customHeight="1" x14ac:dyDescent="0.25">
      <c r="A157" s="127"/>
      <c r="B157" s="127"/>
      <c r="C157" s="47">
        <v>154</v>
      </c>
      <c r="D157" s="48" t="s">
        <v>316</v>
      </c>
      <c r="E157" s="47" t="s">
        <v>243</v>
      </c>
      <c r="F157" s="47" t="s">
        <v>510</v>
      </c>
      <c r="G157" s="56" t="s">
        <v>244</v>
      </c>
      <c r="H157" s="47" t="s">
        <v>25</v>
      </c>
      <c r="I157" s="50" t="s">
        <v>27</v>
      </c>
      <c r="J157" s="88">
        <v>2.2400000000000002</v>
      </c>
      <c r="K157" s="41">
        <v>300</v>
      </c>
      <c r="L157" s="24">
        <f t="shared" si="4"/>
        <v>300</v>
      </c>
      <c r="M157" s="25" t="str">
        <f t="shared" si="5"/>
        <v>OK</v>
      </c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5"/>
      <c r="AI157" s="75"/>
      <c r="AJ157" s="75"/>
      <c r="AK157" s="75"/>
    </row>
    <row r="158" spans="1:37" ht="39.950000000000003" customHeight="1" x14ac:dyDescent="0.25">
      <c r="A158" s="128"/>
      <c r="B158" s="128"/>
      <c r="C158" s="47">
        <v>155</v>
      </c>
      <c r="D158" s="48" t="s">
        <v>316</v>
      </c>
      <c r="E158" s="47" t="s">
        <v>535</v>
      </c>
      <c r="F158" s="47" t="s">
        <v>536</v>
      </c>
      <c r="G158" s="49" t="s">
        <v>537</v>
      </c>
      <c r="H158" s="47" t="s">
        <v>490</v>
      </c>
      <c r="I158" s="65" t="s">
        <v>27</v>
      </c>
      <c r="J158" s="92">
        <v>41.8</v>
      </c>
      <c r="K158" s="40"/>
      <c r="L158" s="24">
        <f t="shared" si="4"/>
        <v>0</v>
      </c>
      <c r="M158" s="25" t="str">
        <f t="shared" si="5"/>
        <v>OK</v>
      </c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4"/>
      <c r="AH158" s="75"/>
      <c r="AI158" s="75"/>
      <c r="AJ158" s="75"/>
      <c r="AK158" s="75"/>
    </row>
    <row r="159" spans="1:37" ht="39.950000000000003" customHeight="1" x14ac:dyDescent="0.25">
      <c r="A159" s="109">
        <v>18</v>
      </c>
      <c r="B159" s="109" t="s">
        <v>529</v>
      </c>
      <c r="C159" s="51">
        <v>156</v>
      </c>
      <c r="D159" s="52" t="s">
        <v>318</v>
      </c>
      <c r="E159" s="51" t="s">
        <v>54</v>
      </c>
      <c r="F159" s="51" t="s">
        <v>538</v>
      </c>
      <c r="G159" s="53" t="s">
        <v>319</v>
      </c>
      <c r="H159" s="51" t="s">
        <v>28</v>
      </c>
      <c r="I159" s="54" t="s">
        <v>27</v>
      </c>
      <c r="J159" s="89">
        <v>3.1</v>
      </c>
      <c r="K159" s="35">
        <v>2</v>
      </c>
      <c r="L159" s="24">
        <f t="shared" si="4"/>
        <v>2</v>
      </c>
      <c r="M159" s="25" t="str">
        <f t="shared" si="5"/>
        <v>OK</v>
      </c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5"/>
      <c r="AI159" s="75"/>
      <c r="AJ159" s="75"/>
      <c r="AK159" s="75"/>
    </row>
    <row r="160" spans="1:37" ht="39.950000000000003" customHeight="1" x14ac:dyDescent="0.25">
      <c r="A160" s="110"/>
      <c r="B160" s="110"/>
      <c r="C160" s="51">
        <v>157</v>
      </c>
      <c r="D160" s="52" t="s">
        <v>318</v>
      </c>
      <c r="E160" s="51" t="s">
        <v>213</v>
      </c>
      <c r="F160" s="51" t="s">
        <v>416</v>
      </c>
      <c r="G160" s="63" t="s">
        <v>214</v>
      </c>
      <c r="H160" s="51" t="s">
        <v>25</v>
      </c>
      <c r="I160" s="54" t="s">
        <v>27</v>
      </c>
      <c r="J160" s="89">
        <v>22.63</v>
      </c>
      <c r="K160" s="35"/>
      <c r="L160" s="24">
        <f t="shared" si="4"/>
        <v>0</v>
      </c>
      <c r="M160" s="25" t="str">
        <f t="shared" si="5"/>
        <v>OK</v>
      </c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5"/>
      <c r="AI160" s="75"/>
      <c r="AJ160" s="75"/>
      <c r="AK160" s="75"/>
    </row>
    <row r="161" spans="1:37" ht="39.950000000000003" customHeight="1" x14ac:dyDescent="0.25">
      <c r="A161" s="110"/>
      <c r="B161" s="110"/>
      <c r="C161" s="51">
        <v>158</v>
      </c>
      <c r="D161" s="52" t="s">
        <v>318</v>
      </c>
      <c r="E161" s="51" t="s">
        <v>539</v>
      </c>
      <c r="F161" s="51" t="s">
        <v>416</v>
      </c>
      <c r="G161" s="63" t="s">
        <v>540</v>
      </c>
      <c r="H161" s="51" t="s">
        <v>490</v>
      </c>
      <c r="I161" s="54" t="s">
        <v>27</v>
      </c>
      <c r="J161" s="89">
        <v>37.479999999999997</v>
      </c>
      <c r="K161" s="35"/>
      <c r="L161" s="24">
        <f t="shared" si="4"/>
        <v>0</v>
      </c>
      <c r="M161" s="25" t="str">
        <f t="shared" si="5"/>
        <v>OK</v>
      </c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5"/>
      <c r="AI161" s="75"/>
      <c r="AJ161" s="75"/>
      <c r="AK161" s="75"/>
    </row>
    <row r="162" spans="1:37" ht="39.950000000000003" customHeight="1" x14ac:dyDescent="0.25">
      <c r="A162" s="110"/>
      <c r="B162" s="110"/>
      <c r="C162" s="51">
        <v>159</v>
      </c>
      <c r="D162" s="52" t="s">
        <v>318</v>
      </c>
      <c r="E162" s="51" t="s">
        <v>89</v>
      </c>
      <c r="F162" s="51" t="s">
        <v>412</v>
      </c>
      <c r="G162" s="53" t="s">
        <v>541</v>
      </c>
      <c r="H162" s="51" t="s">
        <v>25</v>
      </c>
      <c r="I162" s="54" t="s">
        <v>27</v>
      </c>
      <c r="J162" s="89">
        <v>2.4300000000000002</v>
      </c>
      <c r="K162" s="35">
        <v>48</v>
      </c>
      <c r="L162" s="24">
        <f t="shared" si="4"/>
        <v>48</v>
      </c>
      <c r="M162" s="25" t="str">
        <f t="shared" si="5"/>
        <v>OK</v>
      </c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  <c r="AH162" s="75"/>
      <c r="AI162" s="75"/>
      <c r="AJ162" s="75"/>
      <c r="AK162" s="75"/>
    </row>
    <row r="163" spans="1:37" ht="39.950000000000003" customHeight="1" x14ac:dyDescent="0.25">
      <c r="A163" s="110"/>
      <c r="B163" s="110"/>
      <c r="C163" s="51">
        <v>160</v>
      </c>
      <c r="D163" s="52" t="s">
        <v>318</v>
      </c>
      <c r="E163" s="51" t="s">
        <v>90</v>
      </c>
      <c r="F163" s="51" t="s">
        <v>412</v>
      </c>
      <c r="G163" s="53" t="s">
        <v>542</v>
      </c>
      <c r="H163" s="51" t="s">
        <v>25</v>
      </c>
      <c r="I163" s="54" t="s">
        <v>27</v>
      </c>
      <c r="J163" s="89">
        <v>2.4300000000000002</v>
      </c>
      <c r="K163" s="35">
        <v>48</v>
      </c>
      <c r="L163" s="24">
        <f t="shared" si="4"/>
        <v>48</v>
      </c>
      <c r="M163" s="25" t="str">
        <f t="shared" si="5"/>
        <v>OK</v>
      </c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5"/>
      <c r="AI163" s="75"/>
      <c r="AJ163" s="75"/>
      <c r="AK163" s="75"/>
    </row>
    <row r="164" spans="1:37" ht="39.950000000000003" customHeight="1" x14ac:dyDescent="0.25">
      <c r="A164" s="110"/>
      <c r="B164" s="110"/>
      <c r="C164" s="51">
        <v>161</v>
      </c>
      <c r="D164" s="52" t="s">
        <v>318</v>
      </c>
      <c r="E164" s="51" t="s">
        <v>91</v>
      </c>
      <c r="F164" s="51" t="s">
        <v>412</v>
      </c>
      <c r="G164" s="53" t="s">
        <v>543</v>
      </c>
      <c r="H164" s="51" t="s">
        <v>25</v>
      </c>
      <c r="I164" s="54" t="s">
        <v>27</v>
      </c>
      <c r="J164" s="89">
        <v>2.4300000000000002</v>
      </c>
      <c r="K164" s="35">
        <v>24</v>
      </c>
      <c r="L164" s="24">
        <f t="shared" si="4"/>
        <v>24</v>
      </c>
      <c r="M164" s="25" t="str">
        <f t="shared" si="5"/>
        <v>OK</v>
      </c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5"/>
      <c r="AI164" s="75"/>
      <c r="AJ164" s="75"/>
      <c r="AK164" s="75"/>
    </row>
    <row r="165" spans="1:37" ht="39.950000000000003" customHeight="1" x14ac:dyDescent="0.25">
      <c r="A165" s="110"/>
      <c r="B165" s="110"/>
      <c r="C165" s="51">
        <v>162</v>
      </c>
      <c r="D165" s="52" t="s">
        <v>318</v>
      </c>
      <c r="E165" s="51" t="s">
        <v>92</v>
      </c>
      <c r="F165" s="51" t="s">
        <v>412</v>
      </c>
      <c r="G165" s="53" t="s">
        <v>544</v>
      </c>
      <c r="H165" s="51" t="s">
        <v>25</v>
      </c>
      <c r="I165" s="54" t="s">
        <v>27</v>
      </c>
      <c r="J165" s="89">
        <v>2.4300000000000002</v>
      </c>
      <c r="K165" s="35">
        <v>24</v>
      </c>
      <c r="L165" s="24">
        <f t="shared" si="4"/>
        <v>24</v>
      </c>
      <c r="M165" s="25" t="str">
        <f t="shared" si="5"/>
        <v>OK</v>
      </c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5"/>
      <c r="AI165" s="75"/>
      <c r="AJ165" s="75"/>
      <c r="AK165" s="75"/>
    </row>
    <row r="166" spans="1:37" ht="39.950000000000003" customHeight="1" x14ac:dyDescent="0.25">
      <c r="A166" s="110"/>
      <c r="B166" s="110"/>
      <c r="C166" s="51">
        <v>163</v>
      </c>
      <c r="D166" s="52" t="s">
        <v>318</v>
      </c>
      <c r="E166" s="51" t="s">
        <v>55</v>
      </c>
      <c r="F166" s="51" t="s">
        <v>545</v>
      </c>
      <c r="G166" s="53" t="s">
        <v>56</v>
      </c>
      <c r="H166" s="51" t="s">
        <v>25</v>
      </c>
      <c r="I166" s="54" t="s">
        <v>27</v>
      </c>
      <c r="J166" s="89">
        <v>6.17</v>
      </c>
      <c r="K166" s="35">
        <v>5</v>
      </c>
      <c r="L166" s="24">
        <f t="shared" si="4"/>
        <v>0</v>
      </c>
      <c r="M166" s="25" t="str">
        <f t="shared" si="5"/>
        <v>OK</v>
      </c>
      <c r="N166" s="74"/>
      <c r="O166" s="74"/>
      <c r="P166" s="74"/>
      <c r="Q166" s="74"/>
      <c r="R166" s="74"/>
      <c r="S166" s="74"/>
      <c r="T166" s="74"/>
      <c r="U166" s="74">
        <v>5</v>
      </c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  <c r="AF166" s="74"/>
      <c r="AG166" s="74"/>
      <c r="AH166" s="75"/>
      <c r="AI166" s="75"/>
      <c r="AJ166" s="75"/>
      <c r="AK166" s="75"/>
    </row>
    <row r="167" spans="1:37" ht="39.950000000000003" customHeight="1" x14ac:dyDescent="0.25">
      <c r="A167" s="110"/>
      <c r="B167" s="110"/>
      <c r="C167" s="51">
        <v>164</v>
      </c>
      <c r="D167" s="52" t="s">
        <v>318</v>
      </c>
      <c r="E167" s="51" t="s">
        <v>57</v>
      </c>
      <c r="F167" s="51" t="s">
        <v>418</v>
      </c>
      <c r="G167" s="53" t="s">
        <v>58</v>
      </c>
      <c r="H167" s="51" t="s">
        <v>25</v>
      </c>
      <c r="I167" s="54" t="s">
        <v>27</v>
      </c>
      <c r="J167" s="89">
        <v>7.65</v>
      </c>
      <c r="K167" s="35">
        <v>5</v>
      </c>
      <c r="L167" s="24">
        <f t="shared" si="4"/>
        <v>5</v>
      </c>
      <c r="M167" s="25" t="str">
        <f t="shared" si="5"/>
        <v>OK</v>
      </c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5"/>
      <c r="AI167" s="75"/>
      <c r="AJ167" s="75"/>
      <c r="AK167" s="75"/>
    </row>
    <row r="168" spans="1:37" ht="39.950000000000003" customHeight="1" x14ac:dyDescent="0.25">
      <c r="A168" s="110"/>
      <c r="B168" s="110"/>
      <c r="C168" s="51">
        <v>165</v>
      </c>
      <c r="D168" s="52" t="s">
        <v>318</v>
      </c>
      <c r="E168" s="51" t="s">
        <v>267</v>
      </c>
      <c r="F168" s="51" t="s">
        <v>545</v>
      </c>
      <c r="G168" s="53" t="s">
        <v>377</v>
      </c>
      <c r="H168" s="51" t="s">
        <v>25</v>
      </c>
      <c r="I168" s="54" t="s">
        <v>27</v>
      </c>
      <c r="J168" s="89">
        <v>0.68</v>
      </c>
      <c r="K168" s="35">
        <v>3</v>
      </c>
      <c r="L168" s="24">
        <f t="shared" si="4"/>
        <v>3</v>
      </c>
      <c r="M168" s="25" t="str">
        <f t="shared" si="5"/>
        <v>OK</v>
      </c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  <c r="AC168" s="74"/>
      <c r="AD168" s="74"/>
      <c r="AE168" s="74"/>
      <c r="AF168" s="74"/>
      <c r="AG168" s="74"/>
      <c r="AH168" s="75"/>
      <c r="AI168" s="75"/>
      <c r="AJ168" s="75"/>
      <c r="AK168" s="75"/>
    </row>
    <row r="169" spans="1:37" ht="39.950000000000003" customHeight="1" x14ac:dyDescent="0.25">
      <c r="A169" s="110"/>
      <c r="B169" s="110"/>
      <c r="C169" s="51">
        <v>166</v>
      </c>
      <c r="D169" s="52" t="s">
        <v>318</v>
      </c>
      <c r="E169" s="51" t="s">
        <v>266</v>
      </c>
      <c r="F169" s="51" t="s">
        <v>545</v>
      </c>
      <c r="G169" s="53" t="s">
        <v>376</v>
      </c>
      <c r="H169" s="51" t="s">
        <v>25</v>
      </c>
      <c r="I169" s="54" t="s">
        <v>27</v>
      </c>
      <c r="J169" s="89">
        <v>1.08</v>
      </c>
      <c r="K169" s="35">
        <v>20</v>
      </c>
      <c r="L169" s="24">
        <f t="shared" si="4"/>
        <v>20</v>
      </c>
      <c r="M169" s="25" t="str">
        <f t="shared" si="5"/>
        <v>OK</v>
      </c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  <c r="AC169" s="74"/>
      <c r="AD169" s="74"/>
      <c r="AE169" s="74"/>
      <c r="AF169" s="74"/>
      <c r="AG169" s="74"/>
      <c r="AH169" s="75"/>
      <c r="AI169" s="75"/>
      <c r="AJ169" s="75"/>
      <c r="AK169" s="75"/>
    </row>
    <row r="170" spans="1:37" ht="39.950000000000003" customHeight="1" x14ac:dyDescent="0.25">
      <c r="A170" s="111"/>
      <c r="B170" s="111"/>
      <c r="C170" s="51">
        <v>167</v>
      </c>
      <c r="D170" s="52" t="s">
        <v>318</v>
      </c>
      <c r="E170" s="51" t="s">
        <v>268</v>
      </c>
      <c r="F170" s="51" t="s">
        <v>545</v>
      </c>
      <c r="G170" s="53" t="s">
        <v>378</v>
      </c>
      <c r="H170" s="51" t="s">
        <v>25</v>
      </c>
      <c r="I170" s="54" t="s">
        <v>27</v>
      </c>
      <c r="J170" s="89">
        <v>2.1800000000000002</v>
      </c>
      <c r="K170" s="35"/>
      <c r="L170" s="24">
        <f t="shared" si="4"/>
        <v>0</v>
      </c>
      <c r="M170" s="25" t="str">
        <f t="shared" si="5"/>
        <v>OK</v>
      </c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5"/>
      <c r="AI170" s="75"/>
      <c r="AJ170" s="75"/>
      <c r="AK170" s="75"/>
    </row>
    <row r="171" spans="1:37" ht="39.950000000000003" customHeight="1" x14ac:dyDescent="0.25">
      <c r="A171" s="129">
        <v>19</v>
      </c>
      <c r="B171" s="120" t="s">
        <v>410</v>
      </c>
      <c r="C171" s="47">
        <v>168</v>
      </c>
      <c r="D171" s="48" t="s">
        <v>339</v>
      </c>
      <c r="E171" s="47" t="s">
        <v>139</v>
      </c>
      <c r="F171" s="47" t="s">
        <v>546</v>
      </c>
      <c r="G171" s="67" t="s">
        <v>547</v>
      </c>
      <c r="H171" s="47" t="s">
        <v>140</v>
      </c>
      <c r="I171" s="47" t="s">
        <v>138</v>
      </c>
      <c r="J171" s="92">
        <v>97.07</v>
      </c>
      <c r="K171" s="35"/>
      <c r="L171" s="24">
        <f t="shared" si="4"/>
        <v>0</v>
      </c>
      <c r="M171" s="25" t="str">
        <f t="shared" si="5"/>
        <v>OK</v>
      </c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5"/>
      <c r="AI171" s="75"/>
      <c r="AJ171" s="75"/>
      <c r="AK171" s="75"/>
    </row>
    <row r="172" spans="1:37" ht="39.950000000000003" customHeight="1" x14ac:dyDescent="0.25">
      <c r="A172" s="129"/>
      <c r="B172" s="121"/>
      <c r="C172" s="47">
        <v>169</v>
      </c>
      <c r="D172" s="48" t="s">
        <v>318</v>
      </c>
      <c r="E172" s="47" t="s">
        <v>137</v>
      </c>
      <c r="F172" s="47" t="s">
        <v>457</v>
      </c>
      <c r="G172" s="49" t="s">
        <v>548</v>
      </c>
      <c r="H172" s="47" t="s">
        <v>25</v>
      </c>
      <c r="I172" s="50" t="s">
        <v>27</v>
      </c>
      <c r="J172" s="92">
        <v>0.3</v>
      </c>
      <c r="K172" s="35">
        <v>100</v>
      </c>
      <c r="L172" s="24">
        <f t="shared" si="4"/>
        <v>0</v>
      </c>
      <c r="M172" s="25" t="str">
        <f t="shared" si="5"/>
        <v>OK</v>
      </c>
      <c r="N172" s="74"/>
      <c r="O172" s="74"/>
      <c r="P172" s="74"/>
      <c r="Q172" s="74"/>
      <c r="R172" s="74"/>
      <c r="S172" s="74">
        <v>100</v>
      </c>
      <c r="T172" s="74"/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4"/>
      <c r="AH172" s="75"/>
      <c r="AI172" s="75"/>
      <c r="AJ172" s="75"/>
      <c r="AK172" s="75"/>
    </row>
    <row r="173" spans="1:37" ht="39.950000000000003" customHeight="1" x14ac:dyDescent="0.25">
      <c r="A173" s="129"/>
      <c r="B173" s="121"/>
      <c r="C173" s="47">
        <v>170</v>
      </c>
      <c r="D173" s="48" t="s">
        <v>381</v>
      </c>
      <c r="E173" s="47" t="s">
        <v>305</v>
      </c>
      <c r="F173" s="47" t="s">
        <v>549</v>
      </c>
      <c r="G173" s="49" t="s">
        <v>550</v>
      </c>
      <c r="H173" s="47" t="s">
        <v>25</v>
      </c>
      <c r="I173" s="50" t="s">
        <v>61</v>
      </c>
      <c r="J173" s="88">
        <v>8.39</v>
      </c>
      <c r="K173" s="35"/>
      <c r="L173" s="24">
        <f t="shared" si="4"/>
        <v>0</v>
      </c>
      <c r="M173" s="25" t="str">
        <f t="shared" si="5"/>
        <v>OK</v>
      </c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5"/>
      <c r="AI173" s="75"/>
      <c r="AJ173" s="75"/>
      <c r="AK173" s="75"/>
    </row>
    <row r="174" spans="1:37" ht="39.950000000000003" customHeight="1" x14ac:dyDescent="0.25">
      <c r="A174" s="129"/>
      <c r="B174" s="121"/>
      <c r="C174" s="47">
        <v>171</v>
      </c>
      <c r="D174" s="48" t="s">
        <v>318</v>
      </c>
      <c r="E174" s="47" t="s">
        <v>194</v>
      </c>
      <c r="F174" s="47" t="s">
        <v>416</v>
      </c>
      <c r="G174" s="49" t="s">
        <v>195</v>
      </c>
      <c r="H174" s="47" t="s">
        <v>25</v>
      </c>
      <c r="I174" s="50" t="s">
        <v>27</v>
      </c>
      <c r="J174" s="88">
        <v>6.88</v>
      </c>
      <c r="K174" s="35">
        <v>15</v>
      </c>
      <c r="L174" s="24">
        <f t="shared" si="4"/>
        <v>15</v>
      </c>
      <c r="M174" s="25" t="str">
        <f t="shared" si="5"/>
        <v>OK</v>
      </c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74"/>
      <c r="AH174" s="75"/>
      <c r="AI174" s="75"/>
      <c r="AJ174" s="75"/>
      <c r="AK174" s="75"/>
    </row>
    <row r="175" spans="1:37" ht="39.950000000000003" customHeight="1" x14ac:dyDescent="0.25">
      <c r="A175" s="129"/>
      <c r="B175" s="121"/>
      <c r="C175" s="47">
        <v>172</v>
      </c>
      <c r="D175" s="48" t="s">
        <v>318</v>
      </c>
      <c r="E175" s="47" t="s">
        <v>192</v>
      </c>
      <c r="F175" s="47" t="s">
        <v>416</v>
      </c>
      <c r="G175" s="49" t="s">
        <v>193</v>
      </c>
      <c r="H175" s="47" t="s">
        <v>25</v>
      </c>
      <c r="I175" s="50" t="s">
        <v>27</v>
      </c>
      <c r="J175" s="92">
        <v>22.9</v>
      </c>
      <c r="K175" s="35"/>
      <c r="L175" s="24">
        <f t="shared" si="4"/>
        <v>0</v>
      </c>
      <c r="M175" s="25" t="str">
        <f t="shared" si="5"/>
        <v>OK</v>
      </c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5"/>
      <c r="AI175" s="75"/>
      <c r="AJ175" s="75"/>
      <c r="AK175" s="75"/>
    </row>
    <row r="176" spans="1:37" ht="39.950000000000003" customHeight="1" x14ac:dyDescent="0.25">
      <c r="A176" s="129"/>
      <c r="B176" s="121"/>
      <c r="C176" s="47">
        <v>173</v>
      </c>
      <c r="D176" s="48" t="s">
        <v>317</v>
      </c>
      <c r="E176" s="47" t="s">
        <v>269</v>
      </c>
      <c r="F176" s="47" t="s">
        <v>445</v>
      </c>
      <c r="G176" s="49" t="s">
        <v>399</v>
      </c>
      <c r="H176" s="47" t="s">
        <v>25</v>
      </c>
      <c r="I176" s="50" t="s">
        <v>27</v>
      </c>
      <c r="J176" s="92">
        <v>2.06</v>
      </c>
      <c r="K176" s="35"/>
      <c r="L176" s="24">
        <f t="shared" si="4"/>
        <v>0</v>
      </c>
      <c r="M176" s="25" t="str">
        <f t="shared" si="5"/>
        <v>OK</v>
      </c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  <c r="AG176" s="74"/>
      <c r="AH176" s="75"/>
      <c r="AI176" s="75"/>
      <c r="AJ176" s="75"/>
      <c r="AK176" s="75"/>
    </row>
    <row r="177" spans="1:37" ht="39.950000000000003" customHeight="1" x14ac:dyDescent="0.25">
      <c r="A177" s="129"/>
      <c r="B177" s="121"/>
      <c r="C177" s="47">
        <v>174</v>
      </c>
      <c r="D177" s="48" t="s">
        <v>318</v>
      </c>
      <c r="E177" s="85" t="s">
        <v>270</v>
      </c>
      <c r="F177" s="85" t="s">
        <v>412</v>
      </c>
      <c r="G177" s="49" t="s">
        <v>271</v>
      </c>
      <c r="H177" s="47" t="s">
        <v>25</v>
      </c>
      <c r="I177" s="50" t="s">
        <v>27</v>
      </c>
      <c r="J177" s="88">
        <v>5.9</v>
      </c>
      <c r="K177" s="35">
        <v>20</v>
      </c>
      <c r="L177" s="24">
        <f t="shared" si="4"/>
        <v>0</v>
      </c>
      <c r="M177" s="25" t="str">
        <f t="shared" si="5"/>
        <v>OK</v>
      </c>
      <c r="N177" s="74">
        <v>10</v>
      </c>
      <c r="O177" s="74"/>
      <c r="P177" s="74"/>
      <c r="Q177" s="74"/>
      <c r="R177" s="74"/>
      <c r="S177" s="74"/>
      <c r="T177" s="74"/>
      <c r="U177" s="74">
        <v>10</v>
      </c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5"/>
      <c r="AI177" s="75"/>
      <c r="AJ177" s="75"/>
      <c r="AK177" s="75"/>
    </row>
    <row r="178" spans="1:37" ht="39.950000000000003" customHeight="1" x14ac:dyDescent="0.25">
      <c r="A178" s="129"/>
      <c r="B178" s="121"/>
      <c r="C178" s="47">
        <v>175</v>
      </c>
      <c r="D178" s="48" t="s">
        <v>318</v>
      </c>
      <c r="E178" s="85" t="s">
        <v>264</v>
      </c>
      <c r="F178" s="85" t="s">
        <v>414</v>
      </c>
      <c r="G178" s="49" t="s">
        <v>265</v>
      </c>
      <c r="H178" s="47" t="s">
        <v>32</v>
      </c>
      <c r="I178" s="47" t="s">
        <v>27</v>
      </c>
      <c r="J178" s="88">
        <v>3.99</v>
      </c>
      <c r="K178" s="35">
        <v>2</v>
      </c>
      <c r="L178" s="24">
        <f t="shared" si="4"/>
        <v>2</v>
      </c>
      <c r="M178" s="25" t="str">
        <f t="shared" si="5"/>
        <v>OK</v>
      </c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  <c r="AC178" s="74"/>
      <c r="AD178" s="74"/>
      <c r="AE178" s="74"/>
      <c r="AF178" s="74"/>
      <c r="AG178" s="74"/>
      <c r="AH178" s="75"/>
      <c r="AI178" s="75"/>
      <c r="AJ178" s="75"/>
      <c r="AK178" s="75"/>
    </row>
    <row r="179" spans="1:37" ht="39.950000000000003" customHeight="1" x14ac:dyDescent="0.25">
      <c r="A179" s="129"/>
      <c r="B179" s="121"/>
      <c r="C179" s="47">
        <v>176</v>
      </c>
      <c r="D179" s="48" t="s">
        <v>380</v>
      </c>
      <c r="E179" s="85" t="s">
        <v>279</v>
      </c>
      <c r="F179" s="85" t="s">
        <v>478</v>
      </c>
      <c r="G179" s="49" t="s">
        <v>400</v>
      </c>
      <c r="H179" s="47" t="s">
        <v>25</v>
      </c>
      <c r="I179" s="50" t="s">
        <v>280</v>
      </c>
      <c r="J179" s="88">
        <v>0.68</v>
      </c>
      <c r="K179" s="35"/>
      <c r="L179" s="24">
        <f t="shared" si="4"/>
        <v>0</v>
      </c>
      <c r="M179" s="25" t="str">
        <f t="shared" si="5"/>
        <v>OK</v>
      </c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5"/>
      <c r="AI179" s="75"/>
      <c r="AJ179" s="75"/>
      <c r="AK179" s="75"/>
    </row>
    <row r="180" spans="1:37" ht="39.950000000000003" customHeight="1" x14ac:dyDescent="0.25">
      <c r="A180" s="129"/>
      <c r="B180" s="121"/>
      <c r="C180" s="47">
        <v>177</v>
      </c>
      <c r="D180" s="48" t="s">
        <v>380</v>
      </c>
      <c r="E180" s="85" t="s">
        <v>281</v>
      </c>
      <c r="F180" s="85" t="s">
        <v>478</v>
      </c>
      <c r="G180" s="49" t="s">
        <v>401</v>
      </c>
      <c r="H180" s="47" t="s">
        <v>25</v>
      </c>
      <c r="I180" s="50" t="s">
        <v>280</v>
      </c>
      <c r="J180" s="88">
        <v>0.68</v>
      </c>
      <c r="K180" s="40"/>
      <c r="L180" s="24">
        <f t="shared" si="4"/>
        <v>0</v>
      </c>
      <c r="M180" s="25" t="str">
        <f t="shared" si="5"/>
        <v>OK</v>
      </c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  <c r="AH180" s="75"/>
      <c r="AI180" s="75"/>
      <c r="AJ180" s="75"/>
      <c r="AK180" s="75"/>
    </row>
    <row r="181" spans="1:37" ht="39.950000000000003" customHeight="1" x14ac:dyDescent="0.25">
      <c r="A181" s="129"/>
      <c r="B181" s="121"/>
      <c r="C181" s="47">
        <v>178</v>
      </c>
      <c r="D181" s="48" t="s">
        <v>380</v>
      </c>
      <c r="E181" s="85" t="s">
        <v>282</v>
      </c>
      <c r="F181" s="85" t="s">
        <v>478</v>
      </c>
      <c r="G181" s="49" t="s">
        <v>402</v>
      </c>
      <c r="H181" s="47" t="s">
        <v>25</v>
      </c>
      <c r="I181" s="50" t="s">
        <v>280</v>
      </c>
      <c r="J181" s="88">
        <v>0.68</v>
      </c>
      <c r="K181" s="40"/>
      <c r="L181" s="24">
        <f t="shared" si="4"/>
        <v>0</v>
      </c>
      <c r="M181" s="25" t="str">
        <f t="shared" si="5"/>
        <v>OK</v>
      </c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5"/>
      <c r="AI181" s="75"/>
      <c r="AJ181" s="75"/>
      <c r="AK181" s="75"/>
    </row>
    <row r="182" spans="1:37" ht="39.950000000000003" customHeight="1" x14ac:dyDescent="0.25">
      <c r="A182" s="129"/>
      <c r="B182" s="121"/>
      <c r="C182" s="47">
        <v>179</v>
      </c>
      <c r="D182" s="48" t="s">
        <v>380</v>
      </c>
      <c r="E182" s="85" t="s">
        <v>283</v>
      </c>
      <c r="F182" s="85" t="s">
        <v>478</v>
      </c>
      <c r="G182" s="49" t="s">
        <v>403</v>
      </c>
      <c r="H182" s="47" t="s">
        <v>25</v>
      </c>
      <c r="I182" s="50" t="s">
        <v>280</v>
      </c>
      <c r="J182" s="88">
        <v>0.68</v>
      </c>
      <c r="K182" s="35"/>
      <c r="L182" s="24">
        <f t="shared" si="4"/>
        <v>0</v>
      </c>
      <c r="M182" s="25" t="str">
        <f t="shared" si="5"/>
        <v>OK</v>
      </c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5"/>
      <c r="AI182" s="75"/>
      <c r="AJ182" s="75"/>
      <c r="AK182" s="75"/>
    </row>
    <row r="183" spans="1:37" ht="39.950000000000003" customHeight="1" x14ac:dyDescent="0.25">
      <c r="A183" s="129"/>
      <c r="B183" s="121"/>
      <c r="C183" s="47">
        <v>180</v>
      </c>
      <c r="D183" s="48" t="s">
        <v>380</v>
      </c>
      <c r="E183" s="47" t="s">
        <v>284</v>
      </c>
      <c r="F183" s="47" t="s">
        <v>478</v>
      </c>
      <c r="G183" s="49" t="s">
        <v>404</v>
      </c>
      <c r="H183" s="47" t="s">
        <v>25</v>
      </c>
      <c r="I183" s="50" t="s">
        <v>280</v>
      </c>
      <c r="J183" s="88">
        <v>0.68</v>
      </c>
      <c r="K183" s="35"/>
      <c r="L183" s="24">
        <f t="shared" si="4"/>
        <v>0</v>
      </c>
      <c r="M183" s="25" t="str">
        <f t="shared" si="5"/>
        <v>OK</v>
      </c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5"/>
      <c r="AI183" s="75"/>
      <c r="AJ183" s="75"/>
      <c r="AK183" s="75"/>
    </row>
    <row r="184" spans="1:37" ht="39.950000000000003" customHeight="1" x14ac:dyDescent="0.25">
      <c r="A184" s="129"/>
      <c r="B184" s="121"/>
      <c r="C184" s="47">
        <v>181</v>
      </c>
      <c r="D184" s="48" t="s">
        <v>380</v>
      </c>
      <c r="E184" s="47" t="s">
        <v>285</v>
      </c>
      <c r="F184" s="47" t="s">
        <v>478</v>
      </c>
      <c r="G184" s="49" t="s">
        <v>405</v>
      </c>
      <c r="H184" s="47" t="s">
        <v>25</v>
      </c>
      <c r="I184" s="50" t="s">
        <v>280</v>
      </c>
      <c r="J184" s="88">
        <v>0.68</v>
      </c>
      <c r="K184" s="35"/>
      <c r="L184" s="24">
        <f t="shared" si="4"/>
        <v>0</v>
      </c>
      <c r="M184" s="25" t="str">
        <f t="shared" si="5"/>
        <v>OK</v>
      </c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4"/>
      <c r="AG184" s="74"/>
      <c r="AH184" s="75"/>
      <c r="AI184" s="75"/>
      <c r="AJ184" s="75"/>
      <c r="AK184" s="75"/>
    </row>
    <row r="185" spans="1:37" ht="39.950000000000003" customHeight="1" x14ac:dyDescent="0.25">
      <c r="A185" s="129"/>
      <c r="B185" s="121"/>
      <c r="C185" s="47">
        <v>182</v>
      </c>
      <c r="D185" s="48" t="s">
        <v>318</v>
      </c>
      <c r="E185" s="61" t="s">
        <v>260</v>
      </c>
      <c r="F185" s="61" t="s">
        <v>551</v>
      </c>
      <c r="G185" s="49" t="s">
        <v>261</v>
      </c>
      <c r="H185" s="47" t="s">
        <v>32</v>
      </c>
      <c r="I185" s="50" t="s">
        <v>27</v>
      </c>
      <c r="J185" s="88">
        <v>2.13</v>
      </c>
      <c r="K185" s="35">
        <v>2</v>
      </c>
      <c r="L185" s="24">
        <f t="shared" si="4"/>
        <v>2</v>
      </c>
      <c r="M185" s="25" t="str">
        <f t="shared" si="5"/>
        <v>OK</v>
      </c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5"/>
      <c r="AI185" s="75"/>
      <c r="AJ185" s="75"/>
      <c r="AK185" s="75"/>
    </row>
    <row r="186" spans="1:37" ht="39.950000000000003" customHeight="1" x14ac:dyDescent="0.25">
      <c r="A186" s="129"/>
      <c r="B186" s="121"/>
      <c r="C186" s="47">
        <v>183</v>
      </c>
      <c r="D186" s="48" t="s">
        <v>318</v>
      </c>
      <c r="E186" s="61" t="s">
        <v>262</v>
      </c>
      <c r="F186" s="61" t="s">
        <v>551</v>
      </c>
      <c r="G186" s="49" t="s">
        <v>263</v>
      </c>
      <c r="H186" s="47" t="s">
        <v>32</v>
      </c>
      <c r="I186" s="50" t="s">
        <v>27</v>
      </c>
      <c r="J186" s="88">
        <v>2.13</v>
      </c>
      <c r="K186" s="35">
        <v>2</v>
      </c>
      <c r="L186" s="24">
        <f t="shared" si="4"/>
        <v>2</v>
      </c>
      <c r="M186" s="25" t="str">
        <f t="shared" si="5"/>
        <v>OK</v>
      </c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5"/>
      <c r="AI186" s="75"/>
      <c r="AJ186" s="75"/>
      <c r="AK186" s="75"/>
    </row>
    <row r="187" spans="1:37" ht="39.950000000000003" customHeight="1" x14ac:dyDescent="0.25">
      <c r="A187" s="129"/>
      <c r="B187" s="121"/>
      <c r="C187" s="47">
        <v>184</v>
      </c>
      <c r="D187" s="48" t="s">
        <v>380</v>
      </c>
      <c r="E187" s="47" t="s">
        <v>288</v>
      </c>
      <c r="F187" s="47" t="s">
        <v>445</v>
      </c>
      <c r="G187" s="49" t="s">
        <v>289</v>
      </c>
      <c r="H187" s="47" t="s">
        <v>25</v>
      </c>
      <c r="I187" s="50" t="s">
        <v>280</v>
      </c>
      <c r="J187" s="88">
        <v>3.18</v>
      </c>
      <c r="K187" s="35"/>
      <c r="L187" s="24">
        <f t="shared" si="4"/>
        <v>0</v>
      </c>
      <c r="M187" s="25" t="str">
        <f t="shared" si="5"/>
        <v>OK</v>
      </c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5"/>
      <c r="AI187" s="75"/>
      <c r="AJ187" s="75"/>
      <c r="AK187" s="75"/>
    </row>
    <row r="188" spans="1:37" ht="39.950000000000003" customHeight="1" x14ac:dyDescent="0.25">
      <c r="A188" s="129"/>
      <c r="B188" s="121"/>
      <c r="C188" s="47">
        <v>185</v>
      </c>
      <c r="D188" s="48" t="s">
        <v>380</v>
      </c>
      <c r="E188" s="47" t="s">
        <v>286</v>
      </c>
      <c r="F188" s="47" t="s">
        <v>552</v>
      </c>
      <c r="G188" s="49" t="s">
        <v>287</v>
      </c>
      <c r="H188" s="47" t="s">
        <v>25</v>
      </c>
      <c r="I188" s="50" t="s">
        <v>280</v>
      </c>
      <c r="J188" s="88">
        <v>7.29</v>
      </c>
      <c r="K188" s="35"/>
      <c r="L188" s="24">
        <f t="shared" si="4"/>
        <v>0</v>
      </c>
      <c r="M188" s="25" t="str">
        <f t="shared" si="5"/>
        <v>OK</v>
      </c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  <c r="AG188" s="74"/>
      <c r="AH188" s="75"/>
      <c r="AI188" s="75"/>
      <c r="AJ188" s="75"/>
      <c r="AK188" s="75"/>
    </row>
    <row r="189" spans="1:37" ht="39.950000000000003" customHeight="1" x14ac:dyDescent="0.25">
      <c r="A189" s="129"/>
      <c r="B189" s="121"/>
      <c r="C189" s="47">
        <v>186</v>
      </c>
      <c r="D189" s="48" t="s">
        <v>380</v>
      </c>
      <c r="E189" s="47" t="s">
        <v>290</v>
      </c>
      <c r="F189" s="47" t="s">
        <v>445</v>
      </c>
      <c r="G189" s="49" t="s">
        <v>291</v>
      </c>
      <c r="H189" s="47" t="s">
        <v>25</v>
      </c>
      <c r="I189" s="50" t="s">
        <v>280</v>
      </c>
      <c r="J189" s="88">
        <v>1.54</v>
      </c>
      <c r="K189" s="35"/>
      <c r="L189" s="24">
        <f t="shared" si="4"/>
        <v>0</v>
      </c>
      <c r="M189" s="25" t="str">
        <f t="shared" si="5"/>
        <v>OK</v>
      </c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5"/>
      <c r="AI189" s="75"/>
      <c r="AJ189" s="75"/>
      <c r="AK189" s="75"/>
    </row>
    <row r="190" spans="1:37" ht="39.950000000000003" customHeight="1" x14ac:dyDescent="0.25">
      <c r="A190" s="129"/>
      <c r="B190" s="121"/>
      <c r="C190" s="47">
        <v>187</v>
      </c>
      <c r="D190" s="48" t="s">
        <v>318</v>
      </c>
      <c r="E190" s="47" t="s">
        <v>272</v>
      </c>
      <c r="F190" s="47" t="s">
        <v>414</v>
      </c>
      <c r="G190" s="49" t="s">
        <v>273</v>
      </c>
      <c r="H190" s="47" t="s">
        <v>25</v>
      </c>
      <c r="I190" s="65" t="s">
        <v>27</v>
      </c>
      <c r="J190" s="88">
        <v>1.44</v>
      </c>
      <c r="K190" s="35">
        <v>5</v>
      </c>
      <c r="L190" s="24">
        <f t="shared" si="4"/>
        <v>4</v>
      </c>
      <c r="M190" s="25" t="str">
        <f t="shared" si="5"/>
        <v>OK</v>
      </c>
      <c r="N190" s="74"/>
      <c r="O190" s="74"/>
      <c r="P190" s="74"/>
      <c r="Q190" s="74"/>
      <c r="R190" s="74"/>
      <c r="S190" s="74"/>
      <c r="T190" s="74"/>
      <c r="U190" s="74">
        <v>1</v>
      </c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  <c r="AF190" s="74"/>
      <c r="AG190" s="74"/>
      <c r="AH190" s="75"/>
      <c r="AI190" s="75"/>
      <c r="AJ190" s="75"/>
      <c r="AK190" s="75"/>
    </row>
    <row r="191" spans="1:37" ht="39.950000000000003" customHeight="1" x14ac:dyDescent="0.25">
      <c r="A191" s="129"/>
      <c r="B191" s="121"/>
      <c r="C191" s="47">
        <v>188</v>
      </c>
      <c r="D191" s="48" t="s">
        <v>318</v>
      </c>
      <c r="E191" s="47" t="s">
        <v>379</v>
      </c>
      <c r="F191" s="47" t="s">
        <v>545</v>
      </c>
      <c r="G191" s="67" t="s">
        <v>276</v>
      </c>
      <c r="H191" s="66" t="s">
        <v>25</v>
      </c>
      <c r="I191" s="86" t="s">
        <v>27</v>
      </c>
      <c r="J191" s="88">
        <v>0.62</v>
      </c>
      <c r="K191" s="35">
        <v>150</v>
      </c>
      <c r="L191" s="24">
        <f t="shared" si="4"/>
        <v>50</v>
      </c>
      <c r="M191" s="25" t="str">
        <f t="shared" si="5"/>
        <v>OK</v>
      </c>
      <c r="N191" s="74">
        <v>50</v>
      </c>
      <c r="O191" s="74"/>
      <c r="P191" s="74"/>
      <c r="Q191" s="74"/>
      <c r="R191" s="74"/>
      <c r="S191" s="74"/>
      <c r="T191" s="74"/>
      <c r="U191" s="74">
        <v>50</v>
      </c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5"/>
      <c r="AI191" s="75"/>
      <c r="AJ191" s="75"/>
      <c r="AK191" s="75"/>
    </row>
    <row r="192" spans="1:37" ht="39.950000000000003" customHeight="1" x14ac:dyDescent="0.25">
      <c r="A192" s="129"/>
      <c r="B192" s="122"/>
      <c r="C192" s="47">
        <v>189</v>
      </c>
      <c r="D192" s="48" t="s">
        <v>318</v>
      </c>
      <c r="E192" s="47" t="s">
        <v>274</v>
      </c>
      <c r="F192" s="47" t="s">
        <v>510</v>
      </c>
      <c r="G192" s="49" t="s">
        <v>275</v>
      </c>
      <c r="H192" s="47" t="s">
        <v>28</v>
      </c>
      <c r="I192" s="65" t="s">
        <v>27</v>
      </c>
      <c r="J192" s="88">
        <v>4.8</v>
      </c>
      <c r="K192" s="35">
        <v>5</v>
      </c>
      <c r="L192" s="24">
        <f t="shared" si="4"/>
        <v>3</v>
      </c>
      <c r="M192" s="25" t="str">
        <f t="shared" si="5"/>
        <v>OK</v>
      </c>
      <c r="N192" s="74">
        <v>2</v>
      </c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5"/>
      <c r="AI192" s="75"/>
      <c r="AJ192" s="75"/>
      <c r="AK192" s="75"/>
    </row>
    <row r="193" spans="1:37" ht="39.950000000000003" customHeight="1" x14ac:dyDescent="0.25">
      <c r="A193" s="109">
        <v>20</v>
      </c>
      <c r="B193" s="112" t="s">
        <v>410</v>
      </c>
      <c r="C193" s="51">
        <v>190</v>
      </c>
      <c r="D193" s="52" t="s">
        <v>317</v>
      </c>
      <c r="E193" s="87" t="s">
        <v>553</v>
      </c>
      <c r="F193" s="51" t="s">
        <v>554</v>
      </c>
      <c r="G193" s="53" t="s">
        <v>555</v>
      </c>
      <c r="H193" s="51" t="s">
        <v>25</v>
      </c>
      <c r="I193" s="80" t="s">
        <v>27</v>
      </c>
      <c r="J193" s="89">
        <v>218.59</v>
      </c>
      <c r="K193" s="35"/>
      <c r="L193" s="24">
        <f t="shared" si="4"/>
        <v>0</v>
      </c>
      <c r="M193" s="25" t="str">
        <f t="shared" si="5"/>
        <v>OK</v>
      </c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5"/>
      <c r="AI193" s="75"/>
      <c r="AJ193" s="75"/>
      <c r="AK193" s="75"/>
    </row>
    <row r="194" spans="1:37" ht="39.950000000000003" customHeight="1" x14ac:dyDescent="0.25">
      <c r="A194" s="110"/>
      <c r="B194" s="113"/>
      <c r="C194" s="51">
        <v>191</v>
      </c>
      <c r="D194" s="52" t="s">
        <v>317</v>
      </c>
      <c r="E194" s="87" t="s">
        <v>294</v>
      </c>
      <c r="F194" s="51" t="s">
        <v>554</v>
      </c>
      <c r="G194" s="53" t="s">
        <v>556</v>
      </c>
      <c r="H194" s="51" t="s">
        <v>25</v>
      </c>
      <c r="I194" s="80" t="s">
        <v>27</v>
      </c>
      <c r="J194" s="89">
        <v>113.42</v>
      </c>
      <c r="K194" s="35"/>
      <c r="L194" s="24">
        <f t="shared" si="4"/>
        <v>0</v>
      </c>
      <c r="M194" s="25" t="str">
        <f t="shared" si="5"/>
        <v>OK</v>
      </c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  <c r="AC194" s="74"/>
      <c r="AD194" s="74"/>
      <c r="AE194" s="74"/>
      <c r="AF194" s="74"/>
      <c r="AG194" s="74"/>
      <c r="AH194" s="75"/>
      <c r="AI194" s="75"/>
      <c r="AJ194" s="75"/>
      <c r="AK194" s="75"/>
    </row>
    <row r="195" spans="1:37" ht="39.950000000000003" customHeight="1" x14ac:dyDescent="0.25">
      <c r="A195" s="110"/>
      <c r="B195" s="113"/>
      <c r="C195" s="51">
        <v>192</v>
      </c>
      <c r="D195" s="52" t="s">
        <v>317</v>
      </c>
      <c r="E195" s="51" t="s">
        <v>296</v>
      </c>
      <c r="F195" s="51" t="s">
        <v>557</v>
      </c>
      <c r="G195" s="53" t="s">
        <v>297</v>
      </c>
      <c r="H195" s="51" t="s">
        <v>25</v>
      </c>
      <c r="I195" s="80" t="s">
        <v>27</v>
      </c>
      <c r="J195" s="89">
        <v>37.700000000000003</v>
      </c>
      <c r="K195" s="35"/>
      <c r="L195" s="24">
        <f t="shared" si="4"/>
        <v>0</v>
      </c>
      <c r="M195" s="25" t="str">
        <f t="shared" si="5"/>
        <v>OK</v>
      </c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5"/>
      <c r="AI195" s="75"/>
      <c r="AJ195" s="75"/>
      <c r="AK195" s="75"/>
    </row>
    <row r="196" spans="1:37" ht="39.950000000000003" customHeight="1" x14ac:dyDescent="0.25">
      <c r="A196" s="110"/>
      <c r="B196" s="113"/>
      <c r="C196" s="51">
        <v>193</v>
      </c>
      <c r="D196" s="52" t="s">
        <v>317</v>
      </c>
      <c r="E196" s="51" t="s">
        <v>294</v>
      </c>
      <c r="F196" s="51" t="s">
        <v>557</v>
      </c>
      <c r="G196" s="53" t="s">
        <v>295</v>
      </c>
      <c r="H196" s="51" t="s">
        <v>25</v>
      </c>
      <c r="I196" s="80" t="s">
        <v>27</v>
      </c>
      <c r="J196" s="89">
        <v>51.03</v>
      </c>
      <c r="K196" s="35"/>
      <c r="L196" s="24">
        <f t="shared" si="4"/>
        <v>0</v>
      </c>
      <c r="M196" s="25" t="str">
        <f t="shared" si="5"/>
        <v>OK</v>
      </c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74"/>
      <c r="AG196" s="74"/>
      <c r="AH196" s="75"/>
      <c r="AI196" s="75"/>
      <c r="AJ196" s="75"/>
      <c r="AK196" s="75"/>
    </row>
    <row r="197" spans="1:37" ht="39.950000000000003" customHeight="1" x14ac:dyDescent="0.25">
      <c r="A197" s="111"/>
      <c r="B197" s="114"/>
      <c r="C197" s="51">
        <v>194</v>
      </c>
      <c r="D197" s="52" t="s">
        <v>317</v>
      </c>
      <c r="E197" s="51" t="s">
        <v>298</v>
      </c>
      <c r="F197" s="51" t="s">
        <v>554</v>
      </c>
      <c r="G197" s="53" t="s">
        <v>558</v>
      </c>
      <c r="H197" s="51" t="s">
        <v>25</v>
      </c>
      <c r="I197" s="54" t="s">
        <v>27</v>
      </c>
      <c r="J197" s="89">
        <v>40.98</v>
      </c>
      <c r="K197" s="35"/>
      <c r="L197" s="24">
        <f t="shared" ref="L197:L210" si="6">K197-(SUM(N197:AG197))</f>
        <v>0</v>
      </c>
      <c r="M197" s="25" t="str">
        <f t="shared" ref="M197:M210" si="7">IF(L197&lt;0,"ATENÇÃO","OK")</f>
        <v>OK</v>
      </c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5"/>
      <c r="AI197" s="75"/>
      <c r="AJ197" s="75"/>
      <c r="AK197" s="75"/>
    </row>
    <row r="198" spans="1:37" ht="39.950000000000003" customHeight="1" x14ac:dyDescent="0.25">
      <c r="A198" s="117">
        <v>21</v>
      </c>
      <c r="B198" s="120" t="s">
        <v>559</v>
      </c>
      <c r="C198" s="47">
        <v>195</v>
      </c>
      <c r="D198" s="48" t="s">
        <v>316</v>
      </c>
      <c r="E198" s="47" t="s">
        <v>164</v>
      </c>
      <c r="F198" s="47" t="s">
        <v>560</v>
      </c>
      <c r="G198" s="49" t="s">
        <v>165</v>
      </c>
      <c r="H198" s="47" t="s">
        <v>28</v>
      </c>
      <c r="I198" s="65" t="s">
        <v>27</v>
      </c>
      <c r="J198" s="88">
        <v>48.5</v>
      </c>
      <c r="K198" s="35"/>
      <c r="L198" s="24">
        <f t="shared" si="6"/>
        <v>0</v>
      </c>
      <c r="M198" s="25" t="str">
        <f t="shared" si="7"/>
        <v>OK</v>
      </c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74"/>
      <c r="AH198" s="75"/>
      <c r="AI198" s="75"/>
      <c r="AJ198" s="75"/>
      <c r="AK198" s="75"/>
    </row>
    <row r="199" spans="1:37" ht="39.950000000000003" customHeight="1" x14ac:dyDescent="0.25">
      <c r="A199" s="118"/>
      <c r="B199" s="121"/>
      <c r="C199" s="47">
        <v>196</v>
      </c>
      <c r="D199" s="48" t="s">
        <v>316</v>
      </c>
      <c r="E199" s="47" t="s">
        <v>166</v>
      </c>
      <c r="F199" s="47" t="s">
        <v>560</v>
      </c>
      <c r="G199" s="49" t="s">
        <v>167</v>
      </c>
      <c r="H199" s="47" t="s">
        <v>28</v>
      </c>
      <c r="I199" s="65" t="s">
        <v>27</v>
      </c>
      <c r="J199" s="88">
        <v>42.2</v>
      </c>
      <c r="K199" s="35"/>
      <c r="L199" s="24">
        <f t="shared" si="6"/>
        <v>0</v>
      </c>
      <c r="M199" s="25" t="str">
        <f t="shared" si="7"/>
        <v>OK</v>
      </c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  <c r="AH199" s="75"/>
      <c r="AI199" s="75"/>
      <c r="AJ199" s="75"/>
      <c r="AK199" s="75"/>
    </row>
    <row r="200" spans="1:37" ht="39.950000000000003" customHeight="1" x14ac:dyDescent="0.25">
      <c r="A200" s="118"/>
      <c r="B200" s="121"/>
      <c r="C200" s="47">
        <v>197</v>
      </c>
      <c r="D200" s="48" t="s">
        <v>316</v>
      </c>
      <c r="E200" s="47" t="s">
        <v>168</v>
      </c>
      <c r="F200" s="47" t="s">
        <v>560</v>
      </c>
      <c r="G200" s="49" t="s">
        <v>561</v>
      </c>
      <c r="H200" s="47" t="s">
        <v>28</v>
      </c>
      <c r="I200" s="65" t="s">
        <v>27</v>
      </c>
      <c r="J200" s="88">
        <v>15.4</v>
      </c>
      <c r="K200" s="35"/>
      <c r="L200" s="24">
        <f t="shared" si="6"/>
        <v>0</v>
      </c>
      <c r="M200" s="25" t="str">
        <f t="shared" si="7"/>
        <v>OK</v>
      </c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74"/>
      <c r="AH200" s="75"/>
      <c r="AI200" s="75"/>
      <c r="AJ200" s="75"/>
      <c r="AK200" s="75"/>
    </row>
    <row r="201" spans="1:37" ht="39.950000000000003" customHeight="1" x14ac:dyDescent="0.25">
      <c r="A201" s="118"/>
      <c r="B201" s="121"/>
      <c r="C201" s="47">
        <v>198</v>
      </c>
      <c r="D201" s="48" t="s">
        <v>316</v>
      </c>
      <c r="E201" s="47" t="s">
        <v>169</v>
      </c>
      <c r="F201" s="47" t="s">
        <v>560</v>
      </c>
      <c r="G201" s="49" t="s">
        <v>562</v>
      </c>
      <c r="H201" s="47" t="s">
        <v>28</v>
      </c>
      <c r="I201" s="65" t="s">
        <v>27</v>
      </c>
      <c r="J201" s="88">
        <v>15.2</v>
      </c>
      <c r="K201" s="35"/>
      <c r="L201" s="24">
        <f t="shared" si="6"/>
        <v>0</v>
      </c>
      <c r="M201" s="25" t="str">
        <f t="shared" si="7"/>
        <v>OK</v>
      </c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5"/>
      <c r="AI201" s="75"/>
      <c r="AJ201" s="75"/>
      <c r="AK201" s="75"/>
    </row>
    <row r="202" spans="1:37" ht="39.950000000000003" customHeight="1" x14ac:dyDescent="0.25">
      <c r="A202" s="118"/>
      <c r="B202" s="121"/>
      <c r="C202" s="47">
        <v>199</v>
      </c>
      <c r="D202" s="48" t="s">
        <v>316</v>
      </c>
      <c r="E202" s="47" t="s">
        <v>170</v>
      </c>
      <c r="F202" s="47" t="s">
        <v>560</v>
      </c>
      <c r="G202" s="49" t="s">
        <v>563</v>
      </c>
      <c r="H202" s="47" t="s">
        <v>28</v>
      </c>
      <c r="I202" s="65" t="s">
        <v>27</v>
      </c>
      <c r="J202" s="88">
        <v>14</v>
      </c>
      <c r="K202" s="35"/>
      <c r="L202" s="24">
        <f t="shared" si="6"/>
        <v>0</v>
      </c>
      <c r="M202" s="25" t="str">
        <f t="shared" si="7"/>
        <v>OK</v>
      </c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  <c r="AH202" s="75"/>
      <c r="AI202" s="75"/>
      <c r="AJ202" s="75"/>
      <c r="AK202" s="75"/>
    </row>
    <row r="203" spans="1:37" ht="39.950000000000003" customHeight="1" x14ac:dyDescent="0.25">
      <c r="A203" s="118"/>
      <c r="B203" s="121"/>
      <c r="C203" s="47">
        <v>200</v>
      </c>
      <c r="D203" s="48" t="s">
        <v>316</v>
      </c>
      <c r="E203" s="47" t="s">
        <v>342</v>
      </c>
      <c r="F203" s="47" t="s">
        <v>560</v>
      </c>
      <c r="G203" s="49" t="s">
        <v>343</v>
      </c>
      <c r="H203" s="47" t="s">
        <v>28</v>
      </c>
      <c r="I203" s="65" t="s">
        <v>27</v>
      </c>
      <c r="J203" s="88">
        <v>54.6</v>
      </c>
      <c r="K203" s="35"/>
      <c r="L203" s="24">
        <f t="shared" si="6"/>
        <v>0</v>
      </c>
      <c r="M203" s="25" t="str">
        <f t="shared" si="7"/>
        <v>OK</v>
      </c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5"/>
      <c r="AI203" s="75"/>
      <c r="AJ203" s="75"/>
      <c r="AK203" s="75"/>
    </row>
    <row r="204" spans="1:37" ht="39.950000000000003" customHeight="1" x14ac:dyDescent="0.25">
      <c r="A204" s="118"/>
      <c r="B204" s="121"/>
      <c r="C204" s="47">
        <v>201</v>
      </c>
      <c r="D204" s="48" t="s">
        <v>316</v>
      </c>
      <c r="E204" s="47" t="s">
        <v>344</v>
      </c>
      <c r="F204" s="47" t="s">
        <v>560</v>
      </c>
      <c r="G204" s="49" t="s">
        <v>564</v>
      </c>
      <c r="H204" s="47" t="s">
        <v>28</v>
      </c>
      <c r="I204" s="65" t="s">
        <v>27</v>
      </c>
      <c r="J204" s="88">
        <v>51.8</v>
      </c>
      <c r="K204" s="35"/>
      <c r="L204" s="24">
        <f t="shared" si="6"/>
        <v>0</v>
      </c>
      <c r="M204" s="25" t="str">
        <f t="shared" si="7"/>
        <v>OK</v>
      </c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74"/>
      <c r="AH204" s="75"/>
      <c r="AI204" s="75"/>
      <c r="AJ204" s="75"/>
      <c r="AK204" s="75"/>
    </row>
    <row r="205" spans="1:37" ht="39.950000000000003" customHeight="1" x14ac:dyDescent="0.25">
      <c r="A205" s="118"/>
      <c r="B205" s="121"/>
      <c r="C205" s="47">
        <v>202</v>
      </c>
      <c r="D205" s="48" t="s">
        <v>316</v>
      </c>
      <c r="E205" s="47" t="s">
        <v>345</v>
      </c>
      <c r="F205" s="47" t="s">
        <v>560</v>
      </c>
      <c r="G205" s="49" t="s">
        <v>565</v>
      </c>
      <c r="H205" s="47" t="s">
        <v>28</v>
      </c>
      <c r="I205" s="65" t="s">
        <v>27</v>
      </c>
      <c r="J205" s="88">
        <v>51.8</v>
      </c>
      <c r="K205" s="36"/>
      <c r="L205" s="24">
        <f t="shared" si="6"/>
        <v>0</v>
      </c>
      <c r="M205" s="25" t="str">
        <f t="shared" si="7"/>
        <v>OK</v>
      </c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5"/>
      <c r="AI205" s="75"/>
      <c r="AJ205" s="75"/>
      <c r="AK205" s="75"/>
    </row>
    <row r="206" spans="1:37" ht="39.950000000000003" customHeight="1" x14ac:dyDescent="0.25">
      <c r="A206" s="118"/>
      <c r="B206" s="121"/>
      <c r="C206" s="47">
        <v>203</v>
      </c>
      <c r="D206" s="48" t="s">
        <v>316</v>
      </c>
      <c r="E206" s="47" t="s">
        <v>566</v>
      </c>
      <c r="F206" s="47" t="s">
        <v>560</v>
      </c>
      <c r="G206" s="49" t="s">
        <v>567</v>
      </c>
      <c r="H206" s="47" t="s">
        <v>28</v>
      </c>
      <c r="I206" s="65" t="s">
        <v>27</v>
      </c>
      <c r="J206" s="88">
        <v>9.1999999999999993</v>
      </c>
      <c r="K206" s="35"/>
      <c r="L206" s="24">
        <f t="shared" si="6"/>
        <v>0</v>
      </c>
      <c r="M206" s="25" t="str">
        <f t="shared" si="7"/>
        <v>OK</v>
      </c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  <c r="AG206" s="74"/>
      <c r="AH206" s="75"/>
      <c r="AI206" s="75"/>
      <c r="AJ206" s="75"/>
      <c r="AK206" s="75"/>
    </row>
    <row r="207" spans="1:37" ht="39.950000000000003" customHeight="1" x14ac:dyDescent="0.25">
      <c r="A207" s="118"/>
      <c r="B207" s="121"/>
      <c r="C207" s="47">
        <v>204</v>
      </c>
      <c r="D207" s="48" t="s">
        <v>316</v>
      </c>
      <c r="E207" s="47" t="s">
        <v>171</v>
      </c>
      <c r="F207" s="47" t="s">
        <v>568</v>
      </c>
      <c r="G207" s="49" t="s">
        <v>569</v>
      </c>
      <c r="H207" s="47" t="s">
        <v>28</v>
      </c>
      <c r="I207" s="65" t="s">
        <v>27</v>
      </c>
      <c r="J207" s="88">
        <v>4.4000000000000004</v>
      </c>
      <c r="K207" s="35"/>
      <c r="L207" s="24">
        <f t="shared" si="6"/>
        <v>0</v>
      </c>
      <c r="M207" s="25" t="str">
        <f t="shared" si="7"/>
        <v>OK</v>
      </c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5"/>
      <c r="AI207" s="75"/>
      <c r="AJ207" s="75"/>
      <c r="AK207" s="75"/>
    </row>
    <row r="208" spans="1:37" ht="39.950000000000003" customHeight="1" x14ac:dyDescent="0.25">
      <c r="A208" s="118"/>
      <c r="B208" s="121"/>
      <c r="C208" s="47">
        <v>205</v>
      </c>
      <c r="D208" s="48" t="s">
        <v>316</v>
      </c>
      <c r="E208" s="47" t="s">
        <v>172</v>
      </c>
      <c r="F208" s="47" t="s">
        <v>560</v>
      </c>
      <c r="G208" s="49" t="s">
        <v>570</v>
      </c>
      <c r="H208" s="47" t="s">
        <v>37</v>
      </c>
      <c r="I208" s="65" t="s">
        <v>27</v>
      </c>
      <c r="J208" s="88">
        <v>3.2</v>
      </c>
      <c r="K208" s="35"/>
      <c r="L208" s="24">
        <f t="shared" si="6"/>
        <v>0</v>
      </c>
      <c r="M208" s="25" t="str">
        <f t="shared" si="7"/>
        <v>OK</v>
      </c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  <c r="AG208" s="74"/>
      <c r="AH208" s="75"/>
      <c r="AI208" s="75"/>
      <c r="AJ208" s="75"/>
      <c r="AK208" s="75"/>
    </row>
    <row r="209" spans="1:37" ht="39.950000000000003" customHeight="1" x14ac:dyDescent="0.25">
      <c r="A209" s="118"/>
      <c r="B209" s="121"/>
      <c r="C209" s="47">
        <v>206</v>
      </c>
      <c r="D209" s="48" t="s">
        <v>316</v>
      </c>
      <c r="E209" s="47" t="s">
        <v>571</v>
      </c>
      <c r="F209" s="47" t="s">
        <v>572</v>
      </c>
      <c r="G209" s="49" t="s">
        <v>573</v>
      </c>
      <c r="H209" s="47" t="s">
        <v>574</v>
      </c>
      <c r="I209" s="65" t="s">
        <v>27</v>
      </c>
      <c r="J209" s="88">
        <v>27</v>
      </c>
      <c r="K209" s="35"/>
      <c r="L209" s="24">
        <f t="shared" si="6"/>
        <v>0</v>
      </c>
      <c r="M209" s="25" t="str">
        <f t="shared" si="7"/>
        <v>OK</v>
      </c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5"/>
      <c r="AI209" s="75"/>
      <c r="AJ209" s="75"/>
      <c r="AK209" s="75"/>
    </row>
    <row r="210" spans="1:37" ht="39.950000000000003" customHeight="1" x14ac:dyDescent="0.25">
      <c r="A210" s="119"/>
      <c r="B210" s="122"/>
      <c r="C210" s="47">
        <v>207</v>
      </c>
      <c r="D210" s="48" t="s">
        <v>316</v>
      </c>
      <c r="E210" s="47" t="s">
        <v>575</v>
      </c>
      <c r="F210" s="47" t="s">
        <v>576</v>
      </c>
      <c r="G210" s="49" t="s">
        <v>577</v>
      </c>
      <c r="H210" s="47" t="s">
        <v>574</v>
      </c>
      <c r="I210" s="65" t="s">
        <v>27</v>
      </c>
      <c r="J210" s="92">
        <v>210</v>
      </c>
      <c r="K210" s="35"/>
      <c r="L210" s="24">
        <f t="shared" si="6"/>
        <v>0</v>
      </c>
      <c r="M210" s="25" t="str">
        <f t="shared" si="7"/>
        <v>OK</v>
      </c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74"/>
      <c r="AH210" s="75"/>
      <c r="AI210" s="75"/>
      <c r="AJ210" s="75"/>
      <c r="AK210" s="75"/>
    </row>
  </sheetData>
  <mergeCells count="64">
    <mergeCell ref="AJ1:AJ2"/>
    <mergeCell ref="AK1:AK2"/>
    <mergeCell ref="A4:A11"/>
    <mergeCell ref="B4:B11"/>
    <mergeCell ref="A12:A23"/>
    <mergeCell ref="B12:B23"/>
    <mergeCell ref="AE1:AE2"/>
    <mergeCell ref="AF1:AF2"/>
    <mergeCell ref="AG1:AG2"/>
    <mergeCell ref="AH1:AH2"/>
    <mergeCell ref="AI1:AI2"/>
    <mergeCell ref="AD1:AD2"/>
    <mergeCell ref="A2:M2"/>
    <mergeCell ref="AA1:AA2"/>
    <mergeCell ref="AB1:AB2"/>
    <mergeCell ref="AC1:AC2"/>
    <mergeCell ref="A198:A210"/>
    <mergeCell ref="B198:B210"/>
    <mergeCell ref="A171:A192"/>
    <mergeCell ref="B171:B192"/>
    <mergeCell ref="A193:A197"/>
    <mergeCell ref="B193:B197"/>
    <mergeCell ref="W1:W2"/>
    <mergeCell ref="X1:X2"/>
    <mergeCell ref="Y1:Y2"/>
    <mergeCell ref="Z1:Z2"/>
    <mergeCell ref="A109:A111"/>
    <mergeCell ref="B109:B111"/>
    <mergeCell ref="A87:A89"/>
    <mergeCell ref="B87:B89"/>
    <mergeCell ref="A90:A95"/>
    <mergeCell ref="B90:B95"/>
    <mergeCell ref="A96:A108"/>
    <mergeCell ref="B96:B108"/>
    <mergeCell ref="U1:U2"/>
    <mergeCell ref="R1:R2"/>
    <mergeCell ref="S1:S2"/>
    <mergeCell ref="Q1:Q2"/>
    <mergeCell ref="V1:V2"/>
    <mergeCell ref="G1:J1"/>
    <mergeCell ref="K1:M1"/>
    <mergeCell ref="A145:A158"/>
    <mergeCell ref="B145:B158"/>
    <mergeCell ref="T1:T2"/>
    <mergeCell ref="A112:A129"/>
    <mergeCell ref="B112:B129"/>
    <mergeCell ref="A133:A144"/>
    <mergeCell ref="B133:B144"/>
    <mergeCell ref="P1:P2"/>
    <mergeCell ref="A1:F1"/>
    <mergeCell ref="N1:N2"/>
    <mergeCell ref="O1:O2"/>
    <mergeCell ref="A159:A170"/>
    <mergeCell ref="B159:B170"/>
    <mergeCell ref="B24:B30"/>
    <mergeCell ref="B31:B33"/>
    <mergeCell ref="B34:B50"/>
    <mergeCell ref="B51:B55"/>
    <mergeCell ref="B56:B86"/>
    <mergeCell ref="A24:A30"/>
    <mergeCell ref="A31:A33"/>
    <mergeCell ref="A34:A50"/>
    <mergeCell ref="A51:A55"/>
    <mergeCell ref="A56:A86"/>
  </mergeCells>
  <conditionalFormatting sqref="V4:X4">
    <cfRule type="cellIs" dxfId="176" priority="13" stopIfTrue="1" operator="greaterThan">
      <formula>0</formula>
    </cfRule>
    <cfRule type="cellIs" dxfId="175" priority="14" stopIfTrue="1" operator="greaterThan">
      <formula>0</formula>
    </cfRule>
    <cfRule type="cellIs" dxfId="174" priority="15" stopIfTrue="1" operator="greaterThan">
      <formula>0</formula>
    </cfRule>
  </conditionalFormatting>
  <conditionalFormatting sqref="V5:X210">
    <cfRule type="cellIs" dxfId="173" priority="10" stopIfTrue="1" operator="greaterThan">
      <formula>0</formula>
    </cfRule>
    <cfRule type="cellIs" dxfId="172" priority="11" stopIfTrue="1" operator="greaterThan">
      <formula>0</formula>
    </cfRule>
    <cfRule type="cellIs" dxfId="171" priority="12" stopIfTrue="1" operator="greaterThan">
      <formula>0</formula>
    </cfRule>
  </conditionalFormatting>
  <conditionalFormatting sqref="Y4:AG4">
    <cfRule type="cellIs" dxfId="170" priority="25" stopIfTrue="1" operator="greaterThan">
      <formula>0</formula>
    </cfRule>
    <cfRule type="cellIs" dxfId="169" priority="26" stopIfTrue="1" operator="greaterThan">
      <formula>0</formula>
    </cfRule>
    <cfRule type="cellIs" dxfId="168" priority="27" stopIfTrue="1" operator="greaterThan">
      <formula>0</formula>
    </cfRule>
  </conditionalFormatting>
  <conditionalFormatting sqref="Y5:AG210">
    <cfRule type="cellIs" dxfId="167" priority="22" stopIfTrue="1" operator="greaterThan">
      <formula>0</formula>
    </cfRule>
    <cfRule type="cellIs" dxfId="166" priority="23" stopIfTrue="1" operator="greaterThan">
      <formula>0</formula>
    </cfRule>
    <cfRule type="cellIs" dxfId="165" priority="24" stopIfTrue="1" operator="greaterThan">
      <formula>0</formula>
    </cfRule>
  </conditionalFormatting>
  <conditionalFormatting sqref="Y5:AG210">
    <cfRule type="cellIs" dxfId="164" priority="28" stopIfTrue="1" operator="greaterThan">
      <formula>0</formula>
    </cfRule>
    <cfRule type="cellIs" dxfId="163" priority="29" stopIfTrue="1" operator="greaterThan">
      <formula>0</formula>
    </cfRule>
    <cfRule type="cellIs" dxfId="162" priority="30" stopIfTrue="1" operator="greaterThan">
      <formula>0</formula>
    </cfRule>
  </conditionalFormatting>
  <conditionalFormatting sqref="N4:N100 N103 P104 N105:N106 N108:N210 P107 P101:P102">
    <cfRule type="cellIs" dxfId="161" priority="7" stopIfTrue="1" operator="greaterThan">
      <formula>0</formula>
    </cfRule>
    <cfRule type="cellIs" dxfId="160" priority="8" stopIfTrue="1" operator="greaterThan">
      <formula>0</formula>
    </cfRule>
    <cfRule type="cellIs" dxfId="159" priority="9" stopIfTrue="1" operator="greaterThan">
      <formula>0</formula>
    </cfRule>
  </conditionalFormatting>
  <conditionalFormatting sqref="O4:U4">
    <cfRule type="cellIs" dxfId="158" priority="4" stopIfTrue="1" operator="greaterThan">
      <formula>0</formula>
    </cfRule>
    <cfRule type="cellIs" dxfId="157" priority="5" stopIfTrue="1" operator="greaterThan">
      <formula>0</formula>
    </cfRule>
    <cfRule type="cellIs" dxfId="156" priority="6" stopIfTrue="1" operator="greaterThan">
      <formula>0</formula>
    </cfRule>
  </conditionalFormatting>
  <conditionalFormatting sqref="O5:U100 O103:U103 O105:U106 Q104:U104 O108:U210 Q107:U107 Q101:U102">
    <cfRule type="cellIs" dxfId="155" priority="1" stopIfTrue="1" operator="greaterThan">
      <formula>0</formula>
    </cfRule>
    <cfRule type="cellIs" dxfId="154" priority="2" stopIfTrue="1" operator="greaterThan">
      <formula>0</formula>
    </cfRule>
    <cfRule type="cellIs" dxfId="153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210"/>
  <sheetViews>
    <sheetView topLeftCell="G121" zoomScale="80" zoomScaleNormal="80" workbookViewId="0">
      <selection activeCell="Q182" sqref="Q182"/>
    </sheetView>
  </sheetViews>
  <sheetFormatPr defaultColWidth="9.7109375" defaultRowHeight="30" customHeight="1" x14ac:dyDescent="0.25"/>
  <cols>
    <col min="1" max="1" width="6.7109375" style="1" customWidth="1"/>
    <col min="2" max="2" width="30.28515625" style="1" customWidth="1"/>
    <col min="3" max="3" width="7.7109375" style="1" customWidth="1"/>
    <col min="4" max="4" width="8.85546875" style="1" customWidth="1"/>
    <col min="5" max="5" width="16.28515625" style="1" customWidth="1"/>
    <col min="6" max="6" width="18.140625" style="26" customWidth="1"/>
    <col min="7" max="7" width="56" style="1" customWidth="1"/>
    <col min="8" max="8" width="9.85546875" style="1" bestFit="1" customWidth="1"/>
    <col min="9" max="9" width="16.7109375" style="1" customWidth="1"/>
    <col min="10" max="10" width="12.7109375" style="38" bestFit="1" customWidth="1"/>
    <col min="11" max="11" width="12" style="19" customWidth="1"/>
    <col min="12" max="12" width="13.28515625" style="27" customWidth="1"/>
    <col min="13" max="13" width="12.5703125" style="17" customWidth="1"/>
    <col min="14" max="25" width="14.7109375" style="18" customWidth="1"/>
    <col min="26" max="37" width="14.7109375" style="15" customWidth="1"/>
    <col min="38" max="16384" width="9.7109375" style="15"/>
  </cols>
  <sheetData>
    <row r="1" spans="1:37" ht="30" customHeight="1" x14ac:dyDescent="0.25">
      <c r="A1" s="108" t="s">
        <v>406</v>
      </c>
      <c r="B1" s="108"/>
      <c r="C1" s="108"/>
      <c r="D1" s="108"/>
      <c r="E1" s="108"/>
      <c r="F1" s="108"/>
      <c r="G1" s="108" t="s">
        <v>26</v>
      </c>
      <c r="H1" s="108"/>
      <c r="I1" s="108"/>
      <c r="J1" s="108"/>
      <c r="K1" s="108" t="s">
        <v>407</v>
      </c>
      <c r="L1" s="108"/>
      <c r="M1" s="108"/>
      <c r="N1" s="115" t="s">
        <v>643</v>
      </c>
      <c r="O1" s="115" t="s">
        <v>644</v>
      </c>
      <c r="P1" s="115" t="s">
        <v>645</v>
      </c>
      <c r="Q1" s="115" t="s">
        <v>646</v>
      </c>
      <c r="R1" s="115" t="s">
        <v>409</v>
      </c>
      <c r="S1" s="115" t="s">
        <v>409</v>
      </c>
      <c r="T1" s="115" t="s">
        <v>409</v>
      </c>
      <c r="U1" s="115" t="s">
        <v>409</v>
      </c>
      <c r="V1" s="115" t="s">
        <v>409</v>
      </c>
      <c r="W1" s="115" t="s">
        <v>409</v>
      </c>
      <c r="X1" s="115" t="s">
        <v>409</v>
      </c>
      <c r="Y1" s="115" t="s">
        <v>409</v>
      </c>
      <c r="Z1" s="115" t="s">
        <v>409</v>
      </c>
      <c r="AA1" s="115" t="s">
        <v>409</v>
      </c>
      <c r="AB1" s="115" t="s">
        <v>409</v>
      </c>
      <c r="AC1" s="115" t="s">
        <v>409</v>
      </c>
      <c r="AD1" s="115" t="s">
        <v>409</v>
      </c>
      <c r="AE1" s="115" t="s">
        <v>409</v>
      </c>
      <c r="AF1" s="115" t="s">
        <v>409</v>
      </c>
      <c r="AG1" s="115" t="s">
        <v>409</v>
      </c>
      <c r="AH1" s="115" t="s">
        <v>409</v>
      </c>
      <c r="AI1" s="115" t="s">
        <v>409</v>
      </c>
      <c r="AJ1" s="115" t="s">
        <v>409</v>
      </c>
      <c r="AK1" s="115" t="s">
        <v>409</v>
      </c>
    </row>
    <row r="2" spans="1:37" ht="30" customHeight="1" x14ac:dyDescent="0.25">
      <c r="A2" s="108" t="s">
        <v>310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</row>
    <row r="3" spans="1:37" s="16" customFormat="1" ht="30" customHeight="1" x14ac:dyDescent="0.2">
      <c r="A3" s="31" t="s">
        <v>1</v>
      </c>
      <c r="B3" s="39" t="s">
        <v>311</v>
      </c>
      <c r="C3" s="31" t="s">
        <v>312</v>
      </c>
      <c r="D3" s="31" t="s">
        <v>313</v>
      </c>
      <c r="E3" s="31" t="s">
        <v>46</v>
      </c>
      <c r="F3" s="30" t="s">
        <v>578</v>
      </c>
      <c r="G3" s="32" t="s">
        <v>314</v>
      </c>
      <c r="H3" s="32" t="s">
        <v>315</v>
      </c>
      <c r="I3" s="32" t="s">
        <v>38</v>
      </c>
      <c r="J3" s="37" t="s">
        <v>2</v>
      </c>
      <c r="K3" s="33" t="s">
        <v>24</v>
      </c>
      <c r="L3" s="34" t="s">
        <v>0</v>
      </c>
      <c r="M3" s="31" t="s">
        <v>3</v>
      </c>
      <c r="N3" s="73">
        <v>43530</v>
      </c>
      <c r="O3" s="73">
        <v>43530</v>
      </c>
      <c r="P3" s="73">
        <v>43530</v>
      </c>
      <c r="Q3" s="73">
        <v>43530</v>
      </c>
      <c r="R3" s="73" t="s">
        <v>408</v>
      </c>
      <c r="S3" s="73" t="s">
        <v>408</v>
      </c>
      <c r="T3" s="73" t="s">
        <v>408</v>
      </c>
      <c r="U3" s="73" t="s">
        <v>408</v>
      </c>
      <c r="V3" s="73" t="s">
        <v>408</v>
      </c>
      <c r="W3" s="73" t="s">
        <v>408</v>
      </c>
      <c r="X3" s="73" t="s">
        <v>408</v>
      </c>
      <c r="Y3" s="73" t="s">
        <v>408</v>
      </c>
      <c r="Z3" s="73" t="s">
        <v>408</v>
      </c>
      <c r="AA3" s="73" t="s">
        <v>408</v>
      </c>
      <c r="AB3" s="73" t="s">
        <v>408</v>
      </c>
      <c r="AC3" s="73" t="s">
        <v>408</v>
      </c>
      <c r="AD3" s="73" t="s">
        <v>408</v>
      </c>
      <c r="AE3" s="73" t="s">
        <v>408</v>
      </c>
      <c r="AF3" s="73" t="s">
        <v>408</v>
      </c>
      <c r="AG3" s="73" t="s">
        <v>408</v>
      </c>
      <c r="AH3" s="73" t="s">
        <v>408</v>
      </c>
      <c r="AI3" s="73" t="s">
        <v>408</v>
      </c>
      <c r="AJ3" s="73" t="s">
        <v>408</v>
      </c>
      <c r="AK3" s="73" t="s">
        <v>408</v>
      </c>
    </row>
    <row r="4" spans="1:37" ht="39.950000000000003" customHeight="1" x14ac:dyDescent="0.25">
      <c r="A4" s="117">
        <v>1</v>
      </c>
      <c r="B4" s="120" t="s">
        <v>410</v>
      </c>
      <c r="C4" s="47">
        <v>1</v>
      </c>
      <c r="D4" s="48" t="s">
        <v>316</v>
      </c>
      <c r="E4" s="47" t="s">
        <v>47</v>
      </c>
      <c r="F4" s="47" t="s">
        <v>411</v>
      </c>
      <c r="G4" s="49" t="s">
        <v>48</v>
      </c>
      <c r="H4" s="47" t="s">
        <v>25</v>
      </c>
      <c r="I4" s="50" t="s">
        <v>27</v>
      </c>
      <c r="J4" s="88">
        <v>11.94</v>
      </c>
      <c r="K4" s="35"/>
      <c r="L4" s="24">
        <f>K4-(SUM(N4:AG4))</f>
        <v>0</v>
      </c>
      <c r="M4" s="25" t="str">
        <f>IF(L4&lt;0,"ATENÇÃO","OK")</f>
        <v>OK</v>
      </c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5"/>
      <c r="AI4" s="75"/>
      <c r="AJ4" s="75"/>
      <c r="AK4" s="75"/>
    </row>
    <row r="5" spans="1:37" ht="39.950000000000003" customHeight="1" x14ac:dyDescent="0.25">
      <c r="A5" s="118"/>
      <c r="B5" s="121"/>
      <c r="C5" s="47">
        <v>2</v>
      </c>
      <c r="D5" s="48" t="s">
        <v>318</v>
      </c>
      <c r="E5" s="47" t="s">
        <v>53</v>
      </c>
      <c r="F5" s="47" t="s">
        <v>412</v>
      </c>
      <c r="G5" s="49" t="s">
        <v>413</v>
      </c>
      <c r="H5" s="47" t="s">
        <v>28</v>
      </c>
      <c r="I5" s="50" t="s">
        <v>27</v>
      </c>
      <c r="J5" s="88">
        <v>1.96</v>
      </c>
      <c r="K5" s="35">
        <v>10</v>
      </c>
      <c r="L5" s="24">
        <f t="shared" ref="L5:L68" si="0">K5-(SUM(N5:AG5))</f>
        <v>0</v>
      </c>
      <c r="M5" s="25" t="str">
        <f t="shared" ref="M5:M68" si="1">IF(L5&lt;0,"ATENÇÃO","OK")</f>
        <v>OK</v>
      </c>
      <c r="N5" s="74">
        <v>10</v>
      </c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5"/>
      <c r="AI5" s="75"/>
      <c r="AJ5" s="75"/>
      <c r="AK5" s="75"/>
    </row>
    <row r="6" spans="1:37" ht="39.950000000000003" customHeight="1" x14ac:dyDescent="0.25">
      <c r="A6" s="118"/>
      <c r="B6" s="121"/>
      <c r="C6" s="47">
        <v>3</v>
      </c>
      <c r="D6" s="48" t="s">
        <v>317</v>
      </c>
      <c r="E6" s="47" t="s">
        <v>49</v>
      </c>
      <c r="F6" s="47" t="s">
        <v>414</v>
      </c>
      <c r="G6" s="49" t="s">
        <v>50</v>
      </c>
      <c r="H6" s="47" t="s">
        <v>25</v>
      </c>
      <c r="I6" s="50" t="s">
        <v>27</v>
      </c>
      <c r="J6" s="88">
        <v>2.69</v>
      </c>
      <c r="K6" s="35">
        <v>70</v>
      </c>
      <c r="L6" s="24">
        <f t="shared" si="0"/>
        <v>70</v>
      </c>
      <c r="M6" s="25" t="str">
        <f t="shared" si="1"/>
        <v>OK</v>
      </c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5"/>
      <c r="AI6" s="75"/>
      <c r="AJ6" s="75"/>
      <c r="AK6" s="75"/>
    </row>
    <row r="7" spans="1:37" ht="39.950000000000003" customHeight="1" x14ac:dyDescent="0.25">
      <c r="A7" s="118"/>
      <c r="B7" s="121"/>
      <c r="C7" s="47">
        <v>4</v>
      </c>
      <c r="D7" s="48" t="s">
        <v>317</v>
      </c>
      <c r="E7" s="47" t="s">
        <v>51</v>
      </c>
      <c r="F7" s="47" t="s">
        <v>415</v>
      </c>
      <c r="G7" s="49" t="s">
        <v>52</v>
      </c>
      <c r="H7" s="47" t="s">
        <v>25</v>
      </c>
      <c r="I7" s="50" t="s">
        <v>27</v>
      </c>
      <c r="J7" s="88">
        <v>2.77</v>
      </c>
      <c r="K7" s="35">
        <v>70</v>
      </c>
      <c r="L7" s="24">
        <f t="shared" si="0"/>
        <v>70</v>
      </c>
      <c r="M7" s="25" t="str">
        <f t="shared" si="1"/>
        <v>OK</v>
      </c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5"/>
      <c r="AI7" s="75"/>
      <c r="AJ7" s="75"/>
      <c r="AK7" s="75"/>
    </row>
    <row r="8" spans="1:37" ht="39.950000000000003" customHeight="1" x14ac:dyDescent="0.25">
      <c r="A8" s="118"/>
      <c r="B8" s="121"/>
      <c r="C8" s="47">
        <v>5</v>
      </c>
      <c r="D8" s="48" t="s">
        <v>317</v>
      </c>
      <c r="E8" s="47" t="s">
        <v>64</v>
      </c>
      <c r="F8" s="47" t="s">
        <v>416</v>
      </c>
      <c r="G8" s="49" t="s">
        <v>417</v>
      </c>
      <c r="H8" s="47" t="s">
        <v>25</v>
      </c>
      <c r="I8" s="50" t="s">
        <v>27</v>
      </c>
      <c r="J8" s="88">
        <v>0.77</v>
      </c>
      <c r="K8" s="35">
        <v>100</v>
      </c>
      <c r="L8" s="24">
        <f t="shared" si="0"/>
        <v>100</v>
      </c>
      <c r="M8" s="25" t="str">
        <f t="shared" si="1"/>
        <v>OK</v>
      </c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5"/>
      <c r="AI8" s="75"/>
      <c r="AJ8" s="75"/>
      <c r="AK8" s="75"/>
    </row>
    <row r="9" spans="1:37" ht="39.950000000000003" customHeight="1" x14ac:dyDescent="0.25">
      <c r="A9" s="118"/>
      <c r="B9" s="121"/>
      <c r="C9" s="47">
        <v>6</v>
      </c>
      <c r="D9" s="48" t="s">
        <v>318</v>
      </c>
      <c r="E9" s="47" t="s">
        <v>67</v>
      </c>
      <c r="F9" s="47" t="s">
        <v>418</v>
      </c>
      <c r="G9" s="49" t="s">
        <v>68</v>
      </c>
      <c r="H9" s="47" t="s">
        <v>25</v>
      </c>
      <c r="I9" s="50" t="s">
        <v>27</v>
      </c>
      <c r="J9" s="88">
        <v>7.23</v>
      </c>
      <c r="K9" s="35"/>
      <c r="L9" s="24">
        <f t="shared" si="0"/>
        <v>0</v>
      </c>
      <c r="M9" s="25" t="str">
        <f t="shared" si="1"/>
        <v>OK</v>
      </c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5"/>
      <c r="AI9" s="75"/>
      <c r="AJ9" s="75"/>
      <c r="AK9" s="75"/>
    </row>
    <row r="10" spans="1:37" ht="39.950000000000003" customHeight="1" x14ac:dyDescent="0.25">
      <c r="A10" s="118"/>
      <c r="B10" s="121"/>
      <c r="C10" s="47">
        <v>7</v>
      </c>
      <c r="D10" s="48" t="s">
        <v>318</v>
      </c>
      <c r="E10" s="47" t="s">
        <v>69</v>
      </c>
      <c r="F10" s="47" t="s">
        <v>418</v>
      </c>
      <c r="G10" s="49" t="s">
        <v>70</v>
      </c>
      <c r="H10" s="47" t="s">
        <v>25</v>
      </c>
      <c r="I10" s="50" t="s">
        <v>27</v>
      </c>
      <c r="J10" s="88">
        <v>18.79</v>
      </c>
      <c r="K10" s="35">
        <v>30</v>
      </c>
      <c r="L10" s="24">
        <f t="shared" si="0"/>
        <v>20</v>
      </c>
      <c r="M10" s="25" t="str">
        <f t="shared" si="1"/>
        <v>OK</v>
      </c>
      <c r="N10" s="74">
        <v>10</v>
      </c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5"/>
      <c r="AI10" s="75"/>
      <c r="AJ10" s="75"/>
      <c r="AK10" s="75"/>
    </row>
    <row r="11" spans="1:37" ht="39.950000000000003" customHeight="1" x14ac:dyDescent="0.25">
      <c r="A11" s="119"/>
      <c r="B11" s="122"/>
      <c r="C11" s="47">
        <v>8</v>
      </c>
      <c r="D11" s="48" t="s">
        <v>318</v>
      </c>
      <c r="E11" s="47" t="s">
        <v>71</v>
      </c>
      <c r="F11" s="47" t="s">
        <v>418</v>
      </c>
      <c r="G11" s="49" t="s">
        <v>72</v>
      </c>
      <c r="H11" s="47" t="s">
        <v>25</v>
      </c>
      <c r="I11" s="50" t="s">
        <v>27</v>
      </c>
      <c r="J11" s="88">
        <v>30</v>
      </c>
      <c r="K11" s="35">
        <v>30</v>
      </c>
      <c r="L11" s="24">
        <f t="shared" si="0"/>
        <v>20</v>
      </c>
      <c r="M11" s="25" t="str">
        <f t="shared" si="1"/>
        <v>OK</v>
      </c>
      <c r="N11" s="74">
        <v>10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5"/>
      <c r="AI11" s="75"/>
      <c r="AJ11" s="75"/>
      <c r="AK11" s="75"/>
    </row>
    <row r="12" spans="1:37" ht="39.950000000000003" customHeight="1" x14ac:dyDescent="0.25">
      <c r="A12" s="109">
        <v>2</v>
      </c>
      <c r="B12" s="112" t="s">
        <v>410</v>
      </c>
      <c r="C12" s="51">
        <v>9</v>
      </c>
      <c r="D12" s="52" t="s">
        <v>320</v>
      </c>
      <c r="E12" s="51" t="s">
        <v>60</v>
      </c>
      <c r="F12" s="51" t="s">
        <v>419</v>
      </c>
      <c r="G12" s="53" t="s">
        <v>321</v>
      </c>
      <c r="H12" s="51" t="s">
        <v>34</v>
      </c>
      <c r="I12" s="54" t="s">
        <v>61</v>
      </c>
      <c r="J12" s="89">
        <v>6.67</v>
      </c>
      <c r="K12" s="35">
        <v>10</v>
      </c>
      <c r="L12" s="24">
        <f t="shared" si="0"/>
        <v>0</v>
      </c>
      <c r="M12" s="25" t="str">
        <f t="shared" si="1"/>
        <v>OK</v>
      </c>
      <c r="N12" s="74"/>
      <c r="O12" s="74">
        <v>10</v>
      </c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5"/>
      <c r="AI12" s="75"/>
      <c r="AJ12" s="75"/>
      <c r="AK12" s="75"/>
    </row>
    <row r="13" spans="1:37" ht="39.950000000000003" customHeight="1" x14ac:dyDescent="0.25">
      <c r="A13" s="110"/>
      <c r="B13" s="113"/>
      <c r="C13" s="51">
        <v>10</v>
      </c>
      <c r="D13" s="52" t="s">
        <v>316</v>
      </c>
      <c r="E13" s="51" t="s">
        <v>74</v>
      </c>
      <c r="F13" s="51" t="s">
        <v>420</v>
      </c>
      <c r="G13" s="53" t="s">
        <v>421</v>
      </c>
      <c r="H13" s="51" t="s">
        <v>37</v>
      </c>
      <c r="I13" s="54" t="s">
        <v>27</v>
      </c>
      <c r="J13" s="89">
        <v>2.27</v>
      </c>
      <c r="K13" s="35">
        <v>150</v>
      </c>
      <c r="L13" s="24">
        <f t="shared" si="0"/>
        <v>150</v>
      </c>
      <c r="M13" s="25" t="str">
        <f t="shared" si="1"/>
        <v>OK</v>
      </c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5"/>
      <c r="AI13" s="75"/>
      <c r="AJ13" s="75"/>
      <c r="AK13" s="75"/>
    </row>
    <row r="14" spans="1:37" ht="39.950000000000003" customHeight="1" x14ac:dyDescent="0.25">
      <c r="A14" s="110"/>
      <c r="B14" s="113"/>
      <c r="C14" s="51">
        <v>11</v>
      </c>
      <c r="D14" s="52" t="s">
        <v>316</v>
      </c>
      <c r="E14" s="51" t="s">
        <v>73</v>
      </c>
      <c r="F14" s="51" t="s">
        <v>422</v>
      </c>
      <c r="G14" s="53" t="s">
        <v>423</v>
      </c>
      <c r="H14" s="51" t="s">
        <v>37</v>
      </c>
      <c r="I14" s="54" t="s">
        <v>27</v>
      </c>
      <c r="J14" s="89">
        <v>4.79</v>
      </c>
      <c r="K14" s="35">
        <v>150</v>
      </c>
      <c r="L14" s="24">
        <f t="shared" si="0"/>
        <v>75</v>
      </c>
      <c r="M14" s="25" t="str">
        <f t="shared" si="1"/>
        <v>OK</v>
      </c>
      <c r="N14" s="74">
        <v>75</v>
      </c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5"/>
      <c r="AI14" s="75"/>
      <c r="AJ14" s="75"/>
      <c r="AK14" s="75"/>
    </row>
    <row r="15" spans="1:37" ht="39.950000000000003" customHeight="1" x14ac:dyDescent="0.25">
      <c r="A15" s="110"/>
      <c r="B15" s="113"/>
      <c r="C15" s="51">
        <v>12</v>
      </c>
      <c r="D15" s="52" t="s">
        <v>316</v>
      </c>
      <c r="E15" s="51" t="s">
        <v>76</v>
      </c>
      <c r="F15" s="51" t="s">
        <v>424</v>
      </c>
      <c r="G15" s="53" t="s">
        <v>77</v>
      </c>
      <c r="H15" s="51" t="s">
        <v>25</v>
      </c>
      <c r="I15" s="54" t="s">
        <v>27</v>
      </c>
      <c r="J15" s="89">
        <v>24.44</v>
      </c>
      <c r="K15" s="35"/>
      <c r="L15" s="24">
        <f t="shared" si="0"/>
        <v>0</v>
      </c>
      <c r="M15" s="25" t="str">
        <f t="shared" si="1"/>
        <v>OK</v>
      </c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5"/>
      <c r="AI15" s="75"/>
      <c r="AJ15" s="75"/>
      <c r="AK15" s="75"/>
    </row>
    <row r="16" spans="1:37" ht="39.950000000000003" customHeight="1" x14ac:dyDescent="0.25">
      <c r="A16" s="110"/>
      <c r="B16" s="113"/>
      <c r="C16" s="51">
        <v>13</v>
      </c>
      <c r="D16" s="52" t="s">
        <v>322</v>
      </c>
      <c r="E16" s="51" t="s">
        <v>75</v>
      </c>
      <c r="F16" s="51" t="s">
        <v>425</v>
      </c>
      <c r="G16" s="53" t="s">
        <v>426</v>
      </c>
      <c r="H16" s="51" t="s">
        <v>25</v>
      </c>
      <c r="I16" s="54" t="s">
        <v>27</v>
      </c>
      <c r="J16" s="89">
        <v>23.55</v>
      </c>
      <c r="K16" s="35">
        <v>15</v>
      </c>
      <c r="L16" s="24">
        <f t="shared" si="0"/>
        <v>8</v>
      </c>
      <c r="M16" s="25" t="str">
        <f t="shared" si="1"/>
        <v>OK</v>
      </c>
      <c r="N16" s="74">
        <v>7</v>
      </c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5"/>
      <c r="AI16" s="75"/>
      <c r="AJ16" s="75"/>
      <c r="AK16" s="75"/>
    </row>
    <row r="17" spans="1:37" ht="39.950000000000003" customHeight="1" x14ac:dyDescent="0.25">
      <c r="A17" s="110"/>
      <c r="B17" s="113"/>
      <c r="C17" s="51">
        <v>14</v>
      </c>
      <c r="D17" s="52" t="s">
        <v>322</v>
      </c>
      <c r="E17" s="51" t="s">
        <v>75</v>
      </c>
      <c r="F17" s="51" t="s">
        <v>427</v>
      </c>
      <c r="G17" s="53" t="s">
        <v>428</v>
      </c>
      <c r="H17" s="51" t="s">
        <v>25</v>
      </c>
      <c r="I17" s="54" t="s">
        <v>27</v>
      </c>
      <c r="J17" s="89">
        <v>25.7</v>
      </c>
      <c r="K17" s="35"/>
      <c r="L17" s="24">
        <f t="shared" si="0"/>
        <v>0</v>
      </c>
      <c r="M17" s="25" t="str">
        <f t="shared" si="1"/>
        <v>OK</v>
      </c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5"/>
      <c r="AI17" s="75"/>
      <c r="AJ17" s="75"/>
      <c r="AK17" s="75"/>
    </row>
    <row r="18" spans="1:37" ht="39.950000000000003" customHeight="1" x14ac:dyDescent="0.25">
      <c r="A18" s="110"/>
      <c r="B18" s="113"/>
      <c r="C18" s="51">
        <v>15</v>
      </c>
      <c r="D18" s="52" t="s">
        <v>318</v>
      </c>
      <c r="E18" s="51" t="s">
        <v>59</v>
      </c>
      <c r="F18" s="51" t="s">
        <v>416</v>
      </c>
      <c r="G18" s="55" t="s">
        <v>387</v>
      </c>
      <c r="H18" s="51" t="s">
        <v>25</v>
      </c>
      <c r="I18" s="54" t="s">
        <v>27</v>
      </c>
      <c r="J18" s="89">
        <v>1.1599999999999999</v>
      </c>
      <c r="K18" s="35">
        <v>100</v>
      </c>
      <c r="L18" s="24">
        <f t="shared" si="0"/>
        <v>100</v>
      </c>
      <c r="M18" s="25" t="str">
        <f t="shared" si="1"/>
        <v>OK</v>
      </c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5"/>
      <c r="AI18" s="75"/>
      <c r="AJ18" s="75"/>
      <c r="AK18" s="75"/>
    </row>
    <row r="19" spans="1:37" ht="39.950000000000003" customHeight="1" x14ac:dyDescent="0.25">
      <c r="A19" s="110"/>
      <c r="B19" s="113"/>
      <c r="C19" s="51">
        <v>16</v>
      </c>
      <c r="D19" s="52" t="s">
        <v>317</v>
      </c>
      <c r="E19" s="51" t="s">
        <v>78</v>
      </c>
      <c r="F19" s="51" t="s">
        <v>411</v>
      </c>
      <c r="G19" s="53" t="s">
        <v>429</v>
      </c>
      <c r="H19" s="51" t="s">
        <v>25</v>
      </c>
      <c r="I19" s="54" t="s">
        <v>27</v>
      </c>
      <c r="J19" s="89">
        <v>9.77</v>
      </c>
      <c r="K19" s="35">
        <v>15</v>
      </c>
      <c r="L19" s="24">
        <f t="shared" si="0"/>
        <v>15</v>
      </c>
      <c r="M19" s="25" t="str">
        <f t="shared" si="1"/>
        <v>OK</v>
      </c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5"/>
      <c r="AI19" s="75"/>
      <c r="AJ19" s="75"/>
      <c r="AK19" s="75"/>
    </row>
    <row r="20" spans="1:37" ht="39.950000000000003" customHeight="1" x14ac:dyDescent="0.25">
      <c r="A20" s="110"/>
      <c r="B20" s="113"/>
      <c r="C20" s="51">
        <v>17</v>
      </c>
      <c r="D20" s="52" t="s">
        <v>317</v>
      </c>
      <c r="E20" s="51" t="s">
        <v>79</v>
      </c>
      <c r="F20" s="51" t="s">
        <v>411</v>
      </c>
      <c r="G20" s="53" t="s">
        <v>80</v>
      </c>
      <c r="H20" s="51" t="s">
        <v>25</v>
      </c>
      <c r="I20" s="54" t="s">
        <v>27</v>
      </c>
      <c r="J20" s="89">
        <v>2.1800000000000002</v>
      </c>
      <c r="K20" s="35">
        <v>15</v>
      </c>
      <c r="L20" s="24">
        <f t="shared" si="0"/>
        <v>15</v>
      </c>
      <c r="M20" s="25" t="str">
        <f t="shared" si="1"/>
        <v>OK</v>
      </c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5"/>
      <c r="AI20" s="75"/>
      <c r="AJ20" s="75"/>
      <c r="AK20" s="75"/>
    </row>
    <row r="21" spans="1:37" ht="39.950000000000003" customHeight="1" x14ac:dyDescent="0.25">
      <c r="A21" s="110"/>
      <c r="B21" s="113"/>
      <c r="C21" s="51">
        <v>18</v>
      </c>
      <c r="D21" s="52" t="s">
        <v>316</v>
      </c>
      <c r="E21" s="51" t="s">
        <v>85</v>
      </c>
      <c r="F21" s="51" t="s">
        <v>430</v>
      </c>
      <c r="G21" s="63" t="s">
        <v>35</v>
      </c>
      <c r="H21" s="51" t="s">
        <v>25</v>
      </c>
      <c r="I21" s="54" t="s">
        <v>27</v>
      </c>
      <c r="J21" s="89">
        <v>7.55</v>
      </c>
      <c r="K21" s="35">
        <v>50</v>
      </c>
      <c r="L21" s="24">
        <f t="shared" si="0"/>
        <v>50</v>
      </c>
      <c r="M21" s="25" t="str">
        <f t="shared" si="1"/>
        <v>OK</v>
      </c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5"/>
      <c r="AI21" s="75"/>
      <c r="AJ21" s="75"/>
      <c r="AK21" s="75"/>
    </row>
    <row r="22" spans="1:37" ht="39.950000000000003" customHeight="1" x14ac:dyDescent="0.25">
      <c r="A22" s="110"/>
      <c r="B22" s="113"/>
      <c r="C22" s="51">
        <v>19</v>
      </c>
      <c r="D22" s="52" t="s">
        <v>316</v>
      </c>
      <c r="E22" s="51" t="s">
        <v>84</v>
      </c>
      <c r="F22" s="51" t="s">
        <v>431</v>
      </c>
      <c r="G22" s="63" t="s">
        <v>432</v>
      </c>
      <c r="H22" s="51" t="s">
        <v>25</v>
      </c>
      <c r="I22" s="54" t="s">
        <v>27</v>
      </c>
      <c r="J22" s="89">
        <v>8.59</v>
      </c>
      <c r="K22" s="35">
        <v>100</v>
      </c>
      <c r="L22" s="24">
        <f t="shared" si="0"/>
        <v>100</v>
      </c>
      <c r="M22" s="25" t="str">
        <f t="shared" si="1"/>
        <v>OK</v>
      </c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5"/>
      <c r="AI22" s="75"/>
      <c r="AJ22" s="75"/>
      <c r="AK22" s="75"/>
    </row>
    <row r="23" spans="1:37" ht="39.950000000000003" customHeight="1" x14ac:dyDescent="0.25">
      <c r="A23" s="111"/>
      <c r="B23" s="114"/>
      <c r="C23" s="51">
        <v>20</v>
      </c>
      <c r="D23" s="52" t="s">
        <v>316</v>
      </c>
      <c r="E23" s="51" t="s">
        <v>83</v>
      </c>
      <c r="F23" s="51" t="s">
        <v>431</v>
      </c>
      <c r="G23" s="63" t="s">
        <v>433</v>
      </c>
      <c r="H23" s="51" t="s">
        <v>25</v>
      </c>
      <c r="I23" s="54" t="s">
        <v>27</v>
      </c>
      <c r="J23" s="89">
        <v>6.69</v>
      </c>
      <c r="K23" s="35">
        <v>100</v>
      </c>
      <c r="L23" s="24">
        <f t="shared" si="0"/>
        <v>100</v>
      </c>
      <c r="M23" s="25" t="str">
        <f t="shared" si="1"/>
        <v>OK</v>
      </c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5"/>
      <c r="AI23" s="75"/>
      <c r="AJ23" s="75"/>
      <c r="AK23" s="75"/>
    </row>
    <row r="24" spans="1:37" ht="39.950000000000003" customHeight="1" x14ac:dyDescent="0.25">
      <c r="A24" s="126">
        <v>3</v>
      </c>
      <c r="B24" s="120" t="s">
        <v>434</v>
      </c>
      <c r="C24" s="47">
        <v>21</v>
      </c>
      <c r="D24" s="48" t="s">
        <v>318</v>
      </c>
      <c r="E24" s="47" t="s">
        <v>232</v>
      </c>
      <c r="F24" s="47" t="s">
        <v>435</v>
      </c>
      <c r="G24" s="57" t="s">
        <v>436</v>
      </c>
      <c r="H24" s="47" t="s">
        <v>25</v>
      </c>
      <c r="I24" s="50" t="s">
        <v>27</v>
      </c>
      <c r="J24" s="88">
        <v>2.52</v>
      </c>
      <c r="K24" s="35"/>
      <c r="L24" s="24">
        <f t="shared" si="0"/>
        <v>0</v>
      </c>
      <c r="M24" s="25" t="str">
        <f t="shared" si="1"/>
        <v>OK</v>
      </c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5"/>
      <c r="AI24" s="75"/>
      <c r="AJ24" s="75"/>
      <c r="AK24" s="75"/>
    </row>
    <row r="25" spans="1:37" ht="39.950000000000003" customHeight="1" x14ac:dyDescent="0.25">
      <c r="A25" s="127"/>
      <c r="B25" s="121"/>
      <c r="C25" s="47">
        <v>22</v>
      </c>
      <c r="D25" s="48" t="s">
        <v>318</v>
      </c>
      <c r="E25" s="47" t="s">
        <v>231</v>
      </c>
      <c r="F25" s="47" t="s">
        <v>435</v>
      </c>
      <c r="G25" s="57" t="s">
        <v>437</v>
      </c>
      <c r="H25" s="47" t="s">
        <v>25</v>
      </c>
      <c r="I25" s="50" t="s">
        <v>27</v>
      </c>
      <c r="J25" s="88">
        <v>2.52</v>
      </c>
      <c r="K25" s="35">
        <v>150</v>
      </c>
      <c r="L25" s="24">
        <f t="shared" si="0"/>
        <v>0</v>
      </c>
      <c r="M25" s="25" t="str">
        <f t="shared" si="1"/>
        <v>OK</v>
      </c>
      <c r="N25" s="74"/>
      <c r="O25" s="74"/>
      <c r="P25" s="74">
        <v>150</v>
      </c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5"/>
      <c r="AI25" s="75"/>
      <c r="AJ25" s="75"/>
      <c r="AK25" s="75"/>
    </row>
    <row r="26" spans="1:37" ht="39.950000000000003" customHeight="1" x14ac:dyDescent="0.25">
      <c r="A26" s="127"/>
      <c r="B26" s="121"/>
      <c r="C26" s="47">
        <v>23</v>
      </c>
      <c r="D26" s="48" t="s">
        <v>318</v>
      </c>
      <c r="E26" s="47" t="s">
        <v>233</v>
      </c>
      <c r="F26" s="47" t="s">
        <v>435</v>
      </c>
      <c r="G26" s="57" t="s">
        <v>438</v>
      </c>
      <c r="H26" s="47" t="s">
        <v>25</v>
      </c>
      <c r="I26" s="50" t="s">
        <v>27</v>
      </c>
      <c r="J26" s="88">
        <v>2.52</v>
      </c>
      <c r="K26" s="35"/>
      <c r="L26" s="24">
        <f t="shared" si="0"/>
        <v>0</v>
      </c>
      <c r="M26" s="25" t="str">
        <f t="shared" si="1"/>
        <v>OK</v>
      </c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5"/>
      <c r="AI26" s="75"/>
      <c r="AJ26" s="75"/>
      <c r="AK26" s="75"/>
    </row>
    <row r="27" spans="1:37" ht="39.950000000000003" customHeight="1" x14ac:dyDescent="0.25">
      <c r="A27" s="127"/>
      <c r="B27" s="121"/>
      <c r="C27" s="47">
        <v>24</v>
      </c>
      <c r="D27" s="48" t="s">
        <v>318</v>
      </c>
      <c r="E27" s="47" t="s">
        <v>234</v>
      </c>
      <c r="F27" s="47" t="s">
        <v>435</v>
      </c>
      <c r="G27" s="57" t="s">
        <v>439</v>
      </c>
      <c r="H27" s="47" t="s">
        <v>25</v>
      </c>
      <c r="I27" s="50" t="s">
        <v>27</v>
      </c>
      <c r="J27" s="88">
        <v>2.52</v>
      </c>
      <c r="K27" s="35">
        <v>150</v>
      </c>
      <c r="L27" s="24">
        <f t="shared" si="0"/>
        <v>0</v>
      </c>
      <c r="M27" s="25" t="str">
        <f t="shared" si="1"/>
        <v>OK</v>
      </c>
      <c r="N27" s="74"/>
      <c r="O27" s="74"/>
      <c r="P27" s="74">
        <v>150</v>
      </c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5"/>
      <c r="AI27" s="75"/>
      <c r="AJ27" s="75"/>
      <c r="AK27" s="75"/>
    </row>
    <row r="28" spans="1:37" ht="39.950000000000003" customHeight="1" x14ac:dyDescent="0.25">
      <c r="A28" s="127"/>
      <c r="B28" s="121"/>
      <c r="C28" s="47">
        <v>25</v>
      </c>
      <c r="D28" s="48" t="s">
        <v>318</v>
      </c>
      <c r="E28" s="47" t="s">
        <v>235</v>
      </c>
      <c r="F28" s="47" t="s">
        <v>435</v>
      </c>
      <c r="G28" s="57" t="s">
        <v>440</v>
      </c>
      <c r="H28" s="47" t="s">
        <v>25</v>
      </c>
      <c r="I28" s="50" t="s">
        <v>27</v>
      </c>
      <c r="J28" s="88">
        <v>2.52</v>
      </c>
      <c r="K28" s="35"/>
      <c r="L28" s="24">
        <f t="shared" si="0"/>
        <v>0</v>
      </c>
      <c r="M28" s="25" t="str">
        <f t="shared" si="1"/>
        <v>OK</v>
      </c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5"/>
      <c r="AI28" s="75"/>
      <c r="AJ28" s="75"/>
      <c r="AK28" s="75"/>
    </row>
    <row r="29" spans="1:37" ht="39.950000000000003" customHeight="1" x14ac:dyDescent="0.25">
      <c r="A29" s="127"/>
      <c r="B29" s="121"/>
      <c r="C29" s="47">
        <v>26</v>
      </c>
      <c r="D29" s="48" t="s">
        <v>318</v>
      </c>
      <c r="E29" s="47" t="s">
        <v>236</v>
      </c>
      <c r="F29" s="47" t="s">
        <v>435</v>
      </c>
      <c r="G29" s="57" t="s">
        <v>441</v>
      </c>
      <c r="H29" s="47" t="s">
        <v>25</v>
      </c>
      <c r="I29" s="50" t="s">
        <v>27</v>
      </c>
      <c r="J29" s="88">
        <v>2.52</v>
      </c>
      <c r="K29" s="35"/>
      <c r="L29" s="24">
        <f t="shared" si="0"/>
        <v>0</v>
      </c>
      <c r="M29" s="25" t="str">
        <f t="shared" si="1"/>
        <v>OK</v>
      </c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5"/>
      <c r="AI29" s="75"/>
      <c r="AJ29" s="75"/>
      <c r="AK29" s="75"/>
    </row>
    <row r="30" spans="1:37" ht="39.950000000000003" customHeight="1" x14ac:dyDescent="0.25">
      <c r="A30" s="128"/>
      <c r="B30" s="122"/>
      <c r="C30" s="47">
        <v>27</v>
      </c>
      <c r="D30" s="48" t="s">
        <v>318</v>
      </c>
      <c r="E30" s="47" t="s">
        <v>237</v>
      </c>
      <c r="F30" s="47" t="s">
        <v>442</v>
      </c>
      <c r="G30" s="67" t="s">
        <v>238</v>
      </c>
      <c r="H30" s="47" t="s">
        <v>25</v>
      </c>
      <c r="I30" s="65" t="s">
        <v>27</v>
      </c>
      <c r="J30" s="88">
        <v>1.54</v>
      </c>
      <c r="K30" s="35"/>
      <c r="L30" s="24">
        <f t="shared" si="0"/>
        <v>0</v>
      </c>
      <c r="M30" s="25" t="str">
        <f t="shared" si="1"/>
        <v>OK</v>
      </c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5"/>
      <c r="AI30" s="75"/>
      <c r="AJ30" s="75"/>
      <c r="AK30" s="75"/>
    </row>
    <row r="31" spans="1:37" ht="39.950000000000003" customHeight="1" x14ac:dyDescent="0.25">
      <c r="A31" s="109">
        <v>4</v>
      </c>
      <c r="B31" s="112" t="s">
        <v>410</v>
      </c>
      <c r="C31" s="51">
        <v>28</v>
      </c>
      <c r="D31" s="52" t="s">
        <v>318</v>
      </c>
      <c r="E31" s="51" t="s">
        <v>86</v>
      </c>
      <c r="F31" s="51" t="s">
        <v>443</v>
      </c>
      <c r="G31" s="53" t="s">
        <v>388</v>
      </c>
      <c r="H31" s="51" t="s">
        <v>25</v>
      </c>
      <c r="I31" s="54" t="s">
        <v>27</v>
      </c>
      <c r="J31" s="89">
        <v>0.49</v>
      </c>
      <c r="K31" s="35">
        <v>1500</v>
      </c>
      <c r="L31" s="24">
        <f t="shared" si="0"/>
        <v>1500</v>
      </c>
      <c r="M31" s="25" t="str">
        <f t="shared" si="1"/>
        <v>OK</v>
      </c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5"/>
      <c r="AI31" s="75"/>
      <c r="AJ31" s="75"/>
      <c r="AK31" s="75"/>
    </row>
    <row r="32" spans="1:37" ht="39.950000000000003" customHeight="1" x14ac:dyDescent="0.25">
      <c r="A32" s="110"/>
      <c r="B32" s="113"/>
      <c r="C32" s="51">
        <v>29</v>
      </c>
      <c r="D32" s="52" t="s">
        <v>318</v>
      </c>
      <c r="E32" s="51" t="s">
        <v>87</v>
      </c>
      <c r="F32" s="51" t="s">
        <v>443</v>
      </c>
      <c r="G32" s="53" t="s">
        <v>389</v>
      </c>
      <c r="H32" s="51" t="s">
        <v>25</v>
      </c>
      <c r="I32" s="54" t="s">
        <v>27</v>
      </c>
      <c r="J32" s="89">
        <v>0.49</v>
      </c>
      <c r="K32" s="35">
        <v>1000</v>
      </c>
      <c r="L32" s="24">
        <f t="shared" si="0"/>
        <v>1000</v>
      </c>
      <c r="M32" s="25" t="str">
        <f t="shared" si="1"/>
        <v>OK</v>
      </c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75"/>
      <c r="AJ32" s="75"/>
      <c r="AK32" s="75"/>
    </row>
    <row r="33" spans="1:37" ht="39.950000000000003" customHeight="1" x14ac:dyDescent="0.25">
      <c r="A33" s="111"/>
      <c r="B33" s="114"/>
      <c r="C33" s="51">
        <v>30</v>
      </c>
      <c r="D33" s="52" t="s">
        <v>318</v>
      </c>
      <c r="E33" s="51" t="s">
        <v>88</v>
      </c>
      <c r="F33" s="51" t="s">
        <v>443</v>
      </c>
      <c r="G33" s="53" t="s">
        <v>390</v>
      </c>
      <c r="H33" s="51" t="s">
        <v>25</v>
      </c>
      <c r="I33" s="54" t="s">
        <v>27</v>
      </c>
      <c r="J33" s="89">
        <v>0.47</v>
      </c>
      <c r="K33" s="35">
        <v>1000</v>
      </c>
      <c r="L33" s="24">
        <f t="shared" si="0"/>
        <v>1000</v>
      </c>
      <c r="M33" s="25" t="str">
        <f t="shared" si="1"/>
        <v>OK</v>
      </c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75"/>
      <c r="AJ33" s="75"/>
      <c r="AK33" s="75"/>
    </row>
    <row r="34" spans="1:37" ht="39.950000000000003" customHeight="1" x14ac:dyDescent="0.25">
      <c r="A34" s="126">
        <v>5</v>
      </c>
      <c r="B34" s="120" t="s">
        <v>410</v>
      </c>
      <c r="C34" s="47">
        <v>31</v>
      </c>
      <c r="D34" s="48" t="s">
        <v>318</v>
      </c>
      <c r="E34" s="58" t="s">
        <v>98</v>
      </c>
      <c r="F34" s="58" t="s">
        <v>444</v>
      </c>
      <c r="G34" s="76" t="s">
        <v>324</v>
      </c>
      <c r="H34" s="58" t="s">
        <v>25</v>
      </c>
      <c r="I34" s="50" t="s">
        <v>27</v>
      </c>
      <c r="J34" s="88">
        <v>13</v>
      </c>
      <c r="K34" s="35">
        <v>10</v>
      </c>
      <c r="L34" s="24">
        <f t="shared" si="0"/>
        <v>10</v>
      </c>
      <c r="M34" s="25" t="str">
        <f t="shared" si="1"/>
        <v>OK</v>
      </c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5"/>
      <c r="AI34" s="75"/>
      <c r="AJ34" s="75"/>
      <c r="AK34" s="75"/>
    </row>
    <row r="35" spans="1:37" ht="39.950000000000003" customHeight="1" x14ac:dyDescent="0.25">
      <c r="A35" s="127"/>
      <c r="B35" s="121"/>
      <c r="C35" s="47">
        <v>32</v>
      </c>
      <c r="D35" s="48" t="s">
        <v>318</v>
      </c>
      <c r="E35" s="58" t="s">
        <v>104</v>
      </c>
      <c r="F35" s="58" t="s">
        <v>445</v>
      </c>
      <c r="G35" s="57" t="s">
        <v>396</v>
      </c>
      <c r="H35" s="58" t="s">
        <v>29</v>
      </c>
      <c r="I35" s="50" t="s">
        <v>27</v>
      </c>
      <c r="J35" s="90">
        <v>3.85</v>
      </c>
      <c r="K35" s="35"/>
      <c r="L35" s="24">
        <f t="shared" si="0"/>
        <v>0</v>
      </c>
      <c r="M35" s="25" t="str">
        <f t="shared" si="1"/>
        <v>OK</v>
      </c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5"/>
      <c r="AI35" s="75"/>
      <c r="AJ35" s="75"/>
      <c r="AK35" s="75"/>
    </row>
    <row r="36" spans="1:37" ht="39.950000000000003" customHeight="1" x14ac:dyDescent="0.25">
      <c r="A36" s="127"/>
      <c r="B36" s="121"/>
      <c r="C36" s="47">
        <v>33</v>
      </c>
      <c r="D36" s="48" t="s">
        <v>318</v>
      </c>
      <c r="E36" s="58" t="s">
        <v>99</v>
      </c>
      <c r="F36" s="58" t="s">
        <v>446</v>
      </c>
      <c r="G36" s="57" t="s">
        <v>391</v>
      </c>
      <c r="H36" s="58" t="s">
        <v>25</v>
      </c>
      <c r="I36" s="50" t="s">
        <v>27</v>
      </c>
      <c r="J36" s="90">
        <v>1.45</v>
      </c>
      <c r="K36" s="35"/>
      <c r="L36" s="24">
        <f t="shared" si="0"/>
        <v>0</v>
      </c>
      <c r="M36" s="25" t="str">
        <f t="shared" si="1"/>
        <v>OK</v>
      </c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5"/>
      <c r="AI36" s="75"/>
      <c r="AJ36" s="75"/>
      <c r="AK36" s="75"/>
    </row>
    <row r="37" spans="1:37" ht="39.950000000000003" customHeight="1" x14ac:dyDescent="0.25">
      <c r="A37" s="127"/>
      <c r="B37" s="121"/>
      <c r="C37" s="47">
        <v>34</v>
      </c>
      <c r="D37" s="48" t="s">
        <v>318</v>
      </c>
      <c r="E37" s="58" t="s">
        <v>100</v>
      </c>
      <c r="F37" s="58" t="s">
        <v>446</v>
      </c>
      <c r="G37" s="57" t="s">
        <v>392</v>
      </c>
      <c r="H37" s="58" t="s">
        <v>25</v>
      </c>
      <c r="I37" s="50" t="s">
        <v>27</v>
      </c>
      <c r="J37" s="90">
        <v>1.45</v>
      </c>
      <c r="K37" s="35"/>
      <c r="L37" s="24">
        <f t="shared" si="0"/>
        <v>0</v>
      </c>
      <c r="M37" s="25" t="str">
        <f t="shared" si="1"/>
        <v>OK</v>
      </c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5"/>
      <c r="AI37" s="75"/>
      <c r="AJ37" s="75"/>
      <c r="AK37" s="75"/>
    </row>
    <row r="38" spans="1:37" ht="39.950000000000003" customHeight="1" x14ac:dyDescent="0.25">
      <c r="A38" s="127"/>
      <c r="B38" s="121"/>
      <c r="C38" s="47">
        <v>35</v>
      </c>
      <c r="D38" s="48" t="s">
        <v>318</v>
      </c>
      <c r="E38" s="58" t="s">
        <v>101</v>
      </c>
      <c r="F38" s="58" t="s">
        <v>446</v>
      </c>
      <c r="G38" s="57" t="s">
        <v>393</v>
      </c>
      <c r="H38" s="58" t="s">
        <v>25</v>
      </c>
      <c r="I38" s="50" t="s">
        <v>27</v>
      </c>
      <c r="J38" s="90">
        <v>1.45</v>
      </c>
      <c r="K38" s="35"/>
      <c r="L38" s="24">
        <f t="shared" si="0"/>
        <v>0</v>
      </c>
      <c r="M38" s="25" t="str">
        <f t="shared" si="1"/>
        <v>OK</v>
      </c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5"/>
      <c r="AI38" s="75"/>
      <c r="AJ38" s="75"/>
      <c r="AK38" s="75"/>
    </row>
    <row r="39" spans="1:37" ht="39.950000000000003" customHeight="1" x14ac:dyDescent="0.25">
      <c r="A39" s="127"/>
      <c r="B39" s="121"/>
      <c r="C39" s="47">
        <v>36</v>
      </c>
      <c r="D39" s="48" t="s">
        <v>318</v>
      </c>
      <c r="E39" s="58" t="s">
        <v>102</v>
      </c>
      <c r="F39" s="58" t="s">
        <v>446</v>
      </c>
      <c r="G39" s="57" t="s">
        <v>394</v>
      </c>
      <c r="H39" s="58" t="s">
        <v>25</v>
      </c>
      <c r="I39" s="50" t="s">
        <v>27</v>
      </c>
      <c r="J39" s="90">
        <v>1.45</v>
      </c>
      <c r="K39" s="35"/>
      <c r="L39" s="24">
        <f t="shared" si="0"/>
        <v>0</v>
      </c>
      <c r="M39" s="25" t="str">
        <f t="shared" si="1"/>
        <v>OK</v>
      </c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5"/>
      <c r="AI39" s="75"/>
      <c r="AJ39" s="75"/>
      <c r="AK39" s="75"/>
    </row>
    <row r="40" spans="1:37" ht="39.950000000000003" customHeight="1" x14ac:dyDescent="0.25">
      <c r="A40" s="127"/>
      <c r="B40" s="121"/>
      <c r="C40" s="47">
        <v>37</v>
      </c>
      <c r="D40" s="48" t="s">
        <v>318</v>
      </c>
      <c r="E40" s="58" t="s">
        <v>103</v>
      </c>
      <c r="F40" s="58" t="s">
        <v>446</v>
      </c>
      <c r="G40" s="57" t="s">
        <v>395</v>
      </c>
      <c r="H40" s="58" t="s">
        <v>25</v>
      </c>
      <c r="I40" s="50" t="s">
        <v>27</v>
      </c>
      <c r="J40" s="90">
        <v>1.45</v>
      </c>
      <c r="K40" s="35"/>
      <c r="L40" s="24">
        <f t="shared" si="0"/>
        <v>0</v>
      </c>
      <c r="M40" s="25" t="str">
        <f t="shared" si="1"/>
        <v>OK</v>
      </c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5"/>
      <c r="AI40" s="75"/>
      <c r="AJ40" s="75"/>
      <c r="AK40" s="75"/>
    </row>
    <row r="41" spans="1:37" ht="39.950000000000003" customHeight="1" x14ac:dyDescent="0.25">
      <c r="A41" s="127"/>
      <c r="B41" s="121"/>
      <c r="C41" s="47">
        <v>38</v>
      </c>
      <c r="D41" s="48" t="s">
        <v>318</v>
      </c>
      <c r="E41" s="47" t="s">
        <v>93</v>
      </c>
      <c r="F41" s="47" t="s">
        <v>447</v>
      </c>
      <c r="G41" s="57" t="s">
        <v>448</v>
      </c>
      <c r="H41" s="47" t="s">
        <v>25</v>
      </c>
      <c r="I41" s="50" t="s">
        <v>27</v>
      </c>
      <c r="J41" s="90">
        <v>1.6</v>
      </c>
      <c r="K41" s="35">
        <v>500</v>
      </c>
      <c r="L41" s="24">
        <f t="shared" si="0"/>
        <v>500</v>
      </c>
      <c r="M41" s="25" t="str">
        <f t="shared" si="1"/>
        <v>OK</v>
      </c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5"/>
      <c r="AI41" s="75"/>
      <c r="AJ41" s="75"/>
      <c r="AK41" s="75"/>
    </row>
    <row r="42" spans="1:37" ht="39.950000000000003" customHeight="1" x14ac:dyDescent="0.25">
      <c r="A42" s="127"/>
      <c r="B42" s="121"/>
      <c r="C42" s="47">
        <v>39</v>
      </c>
      <c r="D42" s="48" t="s">
        <v>318</v>
      </c>
      <c r="E42" s="47" t="s">
        <v>97</v>
      </c>
      <c r="F42" s="47" t="s">
        <v>447</v>
      </c>
      <c r="G42" s="57" t="s">
        <v>449</v>
      </c>
      <c r="H42" s="47" t="s">
        <v>25</v>
      </c>
      <c r="I42" s="50" t="s">
        <v>27</v>
      </c>
      <c r="J42" s="90">
        <v>1.6</v>
      </c>
      <c r="K42" s="35"/>
      <c r="L42" s="24">
        <f t="shared" si="0"/>
        <v>0</v>
      </c>
      <c r="M42" s="25" t="str">
        <f t="shared" si="1"/>
        <v>OK</v>
      </c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5"/>
      <c r="AI42" s="75"/>
      <c r="AJ42" s="75"/>
      <c r="AK42" s="75"/>
    </row>
    <row r="43" spans="1:37" ht="39.950000000000003" customHeight="1" x14ac:dyDescent="0.25">
      <c r="A43" s="127"/>
      <c r="B43" s="121"/>
      <c r="C43" s="47">
        <v>40</v>
      </c>
      <c r="D43" s="48" t="s">
        <v>318</v>
      </c>
      <c r="E43" s="47" t="s">
        <v>95</v>
      </c>
      <c r="F43" s="47" t="s">
        <v>447</v>
      </c>
      <c r="G43" s="57" t="s">
        <v>450</v>
      </c>
      <c r="H43" s="47" t="s">
        <v>25</v>
      </c>
      <c r="I43" s="50" t="s">
        <v>27</v>
      </c>
      <c r="J43" s="90">
        <v>1.6</v>
      </c>
      <c r="K43" s="35"/>
      <c r="L43" s="24">
        <f t="shared" si="0"/>
        <v>0</v>
      </c>
      <c r="M43" s="25" t="str">
        <f t="shared" si="1"/>
        <v>OK</v>
      </c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5"/>
      <c r="AI43" s="75"/>
      <c r="AJ43" s="75"/>
      <c r="AK43" s="75"/>
    </row>
    <row r="44" spans="1:37" ht="39.950000000000003" customHeight="1" x14ac:dyDescent="0.25">
      <c r="A44" s="127"/>
      <c r="B44" s="121"/>
      <c r="C44" s="47">
        <v>41</v>
      </c>
      <c r="D44" s="48" t="s">
        <v>318</v>
      </c>
      <c r="E44" s="47" t="s">
        <v>96</v>
      </c>
      <c r="F44" s="47" t="s">
        <v>447</v>
      </c>
      <c r="G44" s="57" t="s">
        <v>451</v>
      </c>
      <c r="H44" s="47" t="s">
        <v>25</v>
      </c>
      <c r="I44" s="50" t="s">
        <v>27</v>
      </c>
      <c r="J44" s="90">
        <v>1.56</v>
      </c>
      <c r="K44" s="35"/>
      <c r="L44" s="24">
        <f t="shared" si="0"/>
        <v>0</v>
      </c>
      <c r="M44" s="25" t="str">
        <f t="shared" si="1"/>
        <v>OK</v>
      </c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5"/>
      <c r="AI44" s="75"/>
      <c r="AJ44" s="75"/>
      <c r="AK44" s="75"/>
    </row>
    <row r="45" spans="1:37" ht="39.950000000000003" customHeight="1" x14ac:dyDescent="0.25">
      <c r="A45" s="127"/>
      <c r="B45" s="121"/>
      <c r="C45" s="47">
        <v>42</v>
      </c>
      <c r="D45" s="48" t="s">
        <v>318</v>
      </c>
      <c r="E45" s="47" t="s">
        <v>94</v>
      </c>
      <c r="F45" s="47" t="s">
        <v>447</v>
      </c>
      <c r="G45" s="57" t="s">
        <v>452</v>
      </c>
      <c r="H45" s="47" t="s">
        <v>25</v>
      </c>
      <c r="I45" s="50" t="s">
        <v>27</v>
      </c>
      <c r="J45" s="90">
        <v>1.6</v>
      </c>
      <c r="K45" s="35"/>
      <c r="L45" s="24">
        <f t="shared" si="0"/>
        <v>0</v>
      </c>
      <c r="M45" s="25" t="str">
        <f t="shared" si="1"/>
        <v>OK</v>
      </c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5"/>
      <c r="AI45" s="75"/>
      <c r="AJ45" s="75"/>
      <c r="AK45" s="75"/>
    </row>
    <row r="46" spans="1:37" ht="39.950000000000003" customHeight="1" x14ac:dyDescent="0.25">
      <c r="A46" s="127"/>
      <c r="B46" s="121"/>
      <c r="C46" s="47">
        <v>43</v>
      </c>
      <c r="D46" s="48" t="s">
        <v>318</v>
      </c>
      <c r="E46" s="58" t="s">
        <v>106</v>
      </c>
      <c r="F46" s="58" t="s">
        <v>416</v>
      </c>
      <c r="G46" s="49" t="s">
        <v>453</v>
      </c>
      <c r="H46" s="47" t="s">
        <v>25</v>
      </c>
      <c r="I46" s="50" t="s">
        <v>27</v>
      </c>
      <c r="J46" s="90">
        <v>2</v>
      </c>
      <c r="K46" s="35">
        <v>300</v>
      </c>
      <c r="L46" s="24">
        <f t="shared" si="0"/>
        <v>300</v>
      </c>
      <c r="M46" s="25" t="str">
        <f t="shared" si="1"/>
        <v>OK</v>
      </c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5"/>
      <c r="AI46" s="75"/>
      <c r="AJ46" s="75"/>
      <c r="AK46" s="75"/>
    </row>
    <row r="47" spans="1:37" ht="39.950000000000003" customHeight="1" x14ac:dyDescent="0.25">
      <c r="A47" s="127"/>
      <c r="B47" s="121"/>
      <c r="C47" s="47">
        <v>44</v>
      </c>
      <c r="D47" s="48" t="s">
        <v>318</v>
      </c>
      <c r="E47" s="58" t="s">
        <v>107</v>
      </c>
      <c r="F47" s="58" t="s">
        <v>416</v>
      </c>
      <c r="G47" s="49" t="s">
        <v>454</v>
      </c>
      <c r="H47" s="47" t="s">
        <v>25</v>
      </c>
      <c r="I47" s="50" t="s">
        <v>27</v>
      </c>
      <c r="J47" s="90">
        <v>2</v>
      </c>
      <c r="K47" s="35">
        <v>300</v>
      </c>
      <c r="L47" s="24">
        <f t="shared" si="0"/>
        <v>300</v>
      </c>
      <c r="M47" s="25" t="str">
        <f t="shared" si="1"/>
        <v>OK</v>
      </c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5"/>
      <c r="AI47" s="75"/>
      <c r="AJ47" s="75"/>
      <c r="AK47" s="75"/>
    </row>
    <row r="48" spans="1:37" ht="39.950000000000003" customHeight="1" x14ac:dyDescent="0.25">
      <c r="A48" s="127"/>
      <c r="B48" s="121"/>
      <c r="C48" s="47">
        <v>45</v>
      </c>
      <c r="D48" s="48" t="s">
        <v>325</v>
      </c>
      <c r="E48" s="58" t="s">
        <v>105</v>
      </c>
      <c r="F48" s="58" t="s">
        <v>455</v>
      </c>
      <c r="G48" s="59" t="s">
        <v>456</v>
      </c>
      <c r="H48" s="47" t="s">
        <v>25</v>
      </c>
      <c r="I48" s="50" t="s">
        <v>27</v>
      </c>
      <c r="J48" s="90">
        <v>10</v>
      </c>
      <c r="K48" s="35"/>
      <c r="L48" s="24">
        <f t="shared" si="0"/>
        <v>0</v>
      </c>
      <c r="M48" s="25" t="str">
        <f t="shared" si="1"/>
        <v>OK</v>
      </c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5"/>
      <c r="AI48" s="75"/>
      <c r="AJ48" s="75"/>
      <c r="AK48" s="75"/>
    </row>
    <row r="49" spans="1:37" ht="39.950000000000003" customHeight="1" x14ac:dyDescent="0.25">
      <c r="A49" s="127"/>
      <c r="B49" s="121"/>
      <c r="C49" s="47">
        <v>46</v>
      </c>
      <c r="D49" s="48" t="s">
        <v>318</v>
      </c>
      <c r="E49" s="47" t="s">
        <v>135</v>
      </c>
      <c r="F49" s="47" t="s">
        <v>457</v>
      </c>
      <c r="G49" s="49" t="s">
        <v>136</v>
      </c>
      <c r="H49" s="47" t="s">
        <v>25</v>
      </c>
      <c r="I49" s="50" t="s">
        <v>134</v>
      </c>
      <c r="J49" s="88">
        <v>0.8</v>
      </c>
      <c r="K49" s="35"/>
      <c r="L49" s="24">
        <f t="shared" si="0"/>
        <v>0</v>
      </c>
      <c r="M49" s="25" t="str">
        <f t="shared" si="1"/>
        <v>OK</v>
      </c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5"/>
      <c r="AI49" s="75"/>
      <c r="AJ49" s="75"/>
      <c r="AK49" s="75"/>
    </row>
    <row r="50" spans="1:37" ht="39.950000000000003" customHeight="1" x14ac:dyDescent="0.25">
      <c r="A50" s="128"/>
      <c r="B50" s="122"/>
      <c r="C50" s="47">
        <v>47</v>
      </c>
      <c r="D50" s="48" t="s">
        <v>318</v>
      </c>
      <c r="E50" s="47" t="s">
        <v>132</v>
      </c>
      <c r="F50" s="47" t="s">
        <v>458</v>
      </c>
      <c r="G50" s="49" t="s">
        <v>133</v>
      </c>
      <c r="H50" s="47" t="s">
        <v>25</v>
      </c>
      <c r="I50" s="50" t="s">
        <v>134</v>
      </c>
      <c r="J50" s="88">
        <v>1.1599999999999999</v>
      </c>
      <c r="K50" s="35">
        <v>100</v>
      </c>
      <c r="L50" s="24">
        <f t="shared" si="0"/>
        <v>100</v>
      </c>
      <c r="M50" s="25" t="str">
        <f t="shared" si="1"/>
        <v>OK</v>
      </c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5"/>
      <c r="AI50" s="75"/>
      <c r="AJ50" s="75"/>
      <c r="AK50" s="75"/>
    </row>
    <row r="51" spans="1:37" ht="39.950000000000003" customHeight="1" x14ac:dyDescent="0.25">
      <c r="A51" s="110">
        <v>6</v>
      </c>
      <c r="B51" s="112" t="s">
        <v>410</v>
      </c>
      <c r="C51" s="51">
        <v>48</v>
      </c>
      <c r="D51" s="52" t="s">
        <v>318</v>
      </c>
      <c r="E51" s="60" t="s">
        <v>108</v>
      </c>
      <c r="F51" s="60" t="s">
        <v>412</v>
      </c>
      <c r="G51" s="53" t="s">
        <v>459</v>
      </c>
      <c r="H51" s="51" t="s">
        <v>25</v>
      </c>
      <c r="I51" s="54" t="s">
        <v>27</v>
      </c>
      <c r="J51" s="91">
        <v>1.36</v>
      </c>
      <c r="K51" s="35">
        <v>300</v>
      </c>
      <c r="L51" s="24">
        <f t="shared" si="0"/>
        <v>300</v>
      </c>
      <c r="M51" s="25" t="str">
        <f t="shared" si="1"/>
        <v>OK</v>
      </c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5"/>
      <c r="AI51" s="75"/>
      <c r="AJ51" s="75"/>
      <c r="AK51" s="75"/>
    </row>
    <row r="52" spans="1:37" ht="39.950000000000003" customHeight="1" x14ac:dyDescent="0.25">
      <c r="A52" s="110"/>
      <c r="B52" s="113"/>
      <c r="C52" s="51">
        <v>49</v>
      </c>
      <c r="D52" s="52" t="s">
        <v>318</v>
      </c>
      <c r="E52" s="60" t="s">
        <v>109</v>
      </c>
      <c r="F52" s="60" t="s">
        <v>412</v>
      </c>
      <c r="G52" s="53" t="s">
        <v>460</v>
      </c>
      <c r="H52" s="51" t="s">
        <v>25</v>
      </c>
      <c r="I52" s="54" t="s">
        <v>27</v>
      </c>
      <c r="J52" s="91">
        <v>1.38</v>
      </c>
      <c r="K52" s="35">
        <v>300</v>
      </c>
      <c r="L52" s="24">
        <f t="shared" si="0"/>
        <v>300</v>
      </c>
      <c r="M52" s="25" t="str">
        <f t="shared" si="1"/>
        <v>OK</v>
      </c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5"/>
      <c r="AI52" s="75"/>
      <c r="AJ52" s="75"/>
      <c r="AK52" s="75"/>
    </row>
    <row r="53" spans="1:37" ht="39.950000000000003" customHeight="1" x14ac:dyDescent="0.25">
      <c r="A53" s="110"/>
      <c r="B53" s="113"/>
      <c r="C53" s="51">
        <v>50</v>
      </c>
      <c r="D53" s="52" t="s">
        <v>318</v>
      </c>
      <c r="E53" s="60" t="s">
        <v>110</v>
      </c>
      <c r="F53" s="60" t="s">
        <v>412</v>
      </c>
      <c r="G53" s="53" t="s">
        <v>461</v>
      </c>
      <c r="H53" s="51" t="s">
        <v>25</v>
      </c>
      <c r="I53" s="54" t="s">
        <v>27</v>
      </c>
      <c r="J53" s="91">
        <v>1.36</v>
      </c>
      <c r="K53" s="35">
        <v>150</v>
      </c>
      <c r="L53" s="24">
        <f t="shared" si="0"/>
        <v>150</v>
      </c>
      <c r="M53" s="25" t="str">
        <f t="shared" si="1"/>
        <v>OK</v>
      </c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5"/>
      <c r="AI53" s="75"/>
      <c r="AJ53" s="75"/>
      <c r="AK53" s="75"/>
    </row>
    <row r="54" spans="1:37" ht="39.950000000000003" customHeight="1" x14ac:dyDescent="0.25">
      <c r="A54" s="110"/>
      <c r="B54" s="113"/>
      <c r="C54" s="51">
        <v>51</v>
      </c>
      <c r="D54" s="52" t="s">
        <v>318</v>
      </c>
      <c r="E54" s="60" t="s">
        <v>111</v>
      </c>
      <c r="F54" s="60" t="s">
        <v>412</v>
      </c>
      <c r="G54" s="53" t="s">
        <v>462</v>
      </c>
      <c r="H54" s="51" t="s">
        <v>25</v>
      </c>
      <c r="I54" s="54" t="s">
        <v>27</v>
      </c>
      <c r="J54" s="91">
        <v>1.36</v>
      </c>
      <c r="K54" s="35">
        <v>300</v>
      </c>
      <c r="L54" s="24">
        <f t="shared" si="0"/>
        <v>300</v>
      </c>
      <c r="M54" s="25" t="str">
        <f t="shared" si="1"/>
        <v>OK</v>
      </c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5"/>
      <c r="AI54" s="75"/>
      <c r="AJ54" s="75"/>
      <c r="AK54" s="75"/>
    </row>
    <row r="55" spans="1:37" ht="39.950000000000003" customHeight="1" x14ac:dyDescent="0.25">
      <c r="A55" s="111"/>
      <c r="B55" s="114"/>
      <c r="C55" s="51">
        <v>52</v>
      </c>
      <c r="D55" s="52" t="s">
        <v>326</v>
      </c>
      <c r="E55" s="51" t="s">
        <v>112</v>
      </c>
      <c r="F55" s="51" t="s">
        <v>414</v>
      </c>
      <c r="G55" s="53" t="s">
        <v>113</v>
      </c>
      <c r="H55" s="51" t="s">
        <v>25</v>
      </c>
      <c r="I55" s="54" t="s">
        <v>114</v>
      </c>
      <c r="J55" s="89">
        <v>4.72</v>
      </c>
      <c r="K55" s="35"/>
      <c r="L55" s="24">
        <f t="shared" si="0"/>
        <v>0</v>
      </c>
      <c r="M55" s="25" t="str">
        <f t="shared" si="1"/>
        <v>OK</v>
      </c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5"/>
      <c r="AI55" s="75"/>
      <c r="AJ55" s="75"/>
      <c r="AK55" s="75"/>
    </row>
    <row r="56" spans="1:37" ht="39.950000000000003" customHeight="1" x14ac:dyDescent="0.25">
      <c r="A56" s="126">
        <v>7</v>
      </c>
      <c r="B56" s="120" t="s">
        <v>410</v>
      </c>
      <c r="C56" s="47">
        <v>53</v>
      </c>
      <c r="D56" s="48" t="s">
        <v>316</v>
      </c>
      <c r="E56" s="47" t="s">
        <v>143</v>
      </c>
      <c r="F56" s="47" t="s">
        <v>463</v>
      </c>
      <c r="G56" s="49" t="s">
        <v>144</v>
      </c>
      <c r="H56" s="47" t="s">
        <v>33</v>
      </c>
      <c r="I56" s="50" t="s">
        <v>27</v>
      </c>
      <c r="J56" s="88">
        <v>0.73</v>
      </c>
      <c r="K56" s="35"/>
      <c r="L56" s="24">
        <f t="shared" si="0"/>
        <v>0</v>
      </c>
      <c r="M56" s="25" t="str">
        <f t="shared" si="1"/>
        <v>OK</v>
      </c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5"/>
      <c r="AI56" s="75"/>
      <c r="AJ56" s="75"/>
      <c r="AK56" s="75"/>
    </row>
    <row r="57" spans="1:37" ht="39.950000000000003" customHeight="1" x14ac:dyDescent="0.25">
      <c r="A57" s="127"/>
      <c r="B57" s="121"/>
      <c r="C57" s="47">
        <v>54</v>
      </c>
      <c r="D57" s="48" t="s">
        <v>316</v>
      </c>
      <c r="E57" s="47" t="s">
        <v>145</v>
      </c>
      <c r="F57" s="47" t="s">
        <v>463</v>
      </c>
      <c r="G57" s="49" t="s">
        <v>146</v>
      </c>
      <c r="H57" s="47" t="s">
        <v>33</v>
      </c>
      <c r="I57" s="50" t="s">
        <v>27</v>
      </c>
      <c r="J57" s="88">
        <v>0.73</v>
      </c>
      <c r="K57" s="35">
        <v>100</v>
      </c>
      <c r="L57" s="24">
        <f t="shared" si="0"/>
        <v>100</v>
      </c>
      <c r="M57" s="25" t="str">
        <f t="shared" si="1"/>
        <v>OK</v>
      </c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5"/>
      <c r="AI57" s="75"/>
      <c r="AJ57" s="75"/>
      <c r="AK57" s="75"/>
    </row>
    <row r="58" spans="1:37" ht="39.950000000000003" customHeight="1" x14ac:dyDescent="0.25">
      <c r="A58" s="127"/>
      <c r="B58" s="121"/>
      <c r="C58" s="47">
        <v>55</v>
      </c>
      <c r="D58" s="48" t="s">
        <v>316</v>
      </c>
      <c r="E58" s="47" t="s">
        <v>147</v>
      </c>
      <c r="F58" s="47" t="s">
        <v>463</v>
      </c>
      <c r="G58" s="49" t="s">
        <v>148</v>
      </c>
      <c r="H58" s="47" t="s">
        <v>33</v>
      </c>
      <c r="I58" s="50" t="s">
        <v>27</v>
      </c>
      <c r="J58" s="88">
        <v>0.73</v>
      </c>
      <c r="K58" s="35">
        <v>100</v>
      </c>
      <c r="L58" s="24">
        <f t="shared" si="0"/>
        <v>100</v>
      </c>
      <c r="M58" s="25" t="str">
        <f t="shared" si="1"/>
        <v>OK</v>
      </c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5"/>
      <c r="AI58" s="75"/>
      <c r="AJ58" s="75"/>
      <c r="AK58" s="75"/>
    </row>
    <row r="59" spans="1:37" ht="39.950000000000003" customHeight="1" x14ac:dyDescent="0.25">
      <c r="A59" s="127"/>
      <c r="B59" s="121"/>
      <c r="C59" s="47">
        <v>56</v>
      </c>
      <c r="D59" s="48" t="s">
        <v>316</v>
      </c>
      <c r="E59" s="47" t="s">
        <v>149</v>
      </c>
      <c r="F59" s="47" t="s">
        <v>463</v>
      </c>
      <c r="G59" s="49" t="s">
        <v>150</v>
      </c>
      <c r="H59" s="47" t="s">
        <v>25</v>
      </c>
      <c r="I59" s="50" t="s">
        <v>27</v>
      </c>
      <c r="J59" s="88">
        <v>0.73</v>
      </c>
      <c r="K59" s="35"/>
      <c r="L59" s="24">
        <f t="shared" si="0"/>
        <v>0</v>
      </c>
      <c r="M59" s="25" t="str">
        <f t="shared" si="1"/>
        <v>OK</v>
      </c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5"/>
      <c r="AI59" s="75"/>
      <c r="AJ59" s="75"/>
      <c r="AK59" s="75"/>
    </row>
    <row r="60" spans="1:37" ht="39.950000000000003" customHeight="1" x14ac:dyDescent="0.25">
      <c r="A60" s="127"/>
      <c r="B60" s="121"/>
      <c r="C60" s="47">
        <v>57</v>
      </c>
      <c r="D60" s="48" t="s">
        <v>316</v>
      </c>
      <c r="E60" s="47" t="s">
        <v>151</v>
      </c>
      <c r="F60" s="47" t="s">
        <v>463</v>
      </c>
      <c r="G60" s="49" t="s">
        <v>152</v>
      </c>
      <c r="H60" s="47" t="s">
        <v>33</v>
      </c>
      <c r="I60" s="50" t="s">
        <v>27</v>
      </c>
      <c r="J60" s="88">
        <v>0.73</v>
      </c>
      <c r="K60" s="35"/>
      <c r="L60" s="24">
        <f t="shared" si="0"/>
        <v>0</v>
      </c>
      <c r="M60" s="25" t="str">
        <f t="shared" si="1"/>
        <v>OK</v>
      </c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5"/>
      <c r="AI60" s="75"/>
      <c r="AJ60" s="75"/>
      <c r="AK60" s="75"/>
    </row>
    <row r="61" spans="1:37" ht="39.950000000000003" customHeight="1" x14ac:dyDescent="0.25">
      <c r="A61" s="127"/>
      <c r="B61" s="121"/>
      <c r="C61" s="47">
        <v>58</v>
      </c>
      <c r="D61" s="48" t="s">
        <v>317</v>
      </c>
      <c r="E61" s="61" t="s">
        <v>159</v>
      </c>
      <c r="F61" s="61" t="s">
        <v>464</v>
      </c>
      <c r="G61" s="49" t="s">
        <v>465</v>
      </c>
      <c r="H61" s="47" t="s">
        <v>33</v>
      </c>
      <c r="I61" s="50" t="s">
        <v>27</v>
      </c>
      <c r="J61" s="88">
        <v>1.42</v>
      </c>
      <c r="K61" s="35"/>
      <c r="L61" s="24">
        <f t="shared" si="0"/>
        <v>0</v>
      </c>
      <c r="M61" s="25" t="str">
        <f t="shared" si="1"/>
        <v>OK</v>
      </c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5"/>
      <c r="AI61" s="75"/>
      <c r="AJ61" s="75"/>
      <c r="AK61" s="75"/>
    </row>
    <row r="62" spans="1:37" ht="39.950000000000003" customHeight="1" x14ac:dyDescent="0.25">
      <c r="A62" s="127"/>
      <c r="B62" s="121"/>
      <c r="C62" s="47">
        <v>59</v>
      </c>
      <c r="D62" s="48" t="s">
        <v>317</v>
      </c>
      <c r="E62" s="61" t="s">
        <v>158</v>
      </c>
      <c r="F62" s="61" t="s">
        <v>464</v>
      </c>
      <c r="G62" s="49" t="s">
        <v>466</v>
      </c>
      <c r="H62" s="47" t="s">
        <v>33</v>
      </c>
      <c r="I62" s="50" t="s">
        <v>27</v>
      </c>
      <c r="J62" s="88">
        <v>1.42</v>
      </c>
      <c r="K62" s="35"/>
      <c r="L62" s="24">
        <f t="shared" si="0"/>
        <v>0</v>
      </c>
      <c r="M62" s="25" t="str">
        <f t="shared" si="1"/>
        <v>OK</v>
      </c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5"/>
      <c r="AI62" s="75"/>
      <c r="AJ62" s="75"/>
      <c r="AK62" s="75"/>
    </row>
    <row r="63" spans="1:37" ht="39.950000000000003" customHeight="1" x14ac:dyDescent="0.25">
      <c r="A63" s="127"/>
      <c r="B63" s="121"/>
      <c r="C63" s="47">
        <v>60</v>
      </c>
      <c r="D63" s="48" t="s">
        <v>317</v>
      </c>
      <c r="E63" s="47" t="s">
        <v>157</v>
      </c>
      <c r="F63" s="47" t="s">
        <v>464</v>
      </c>
      <c r="G63" s="49" t="s">
        <v>467</v>
      </c>
      <c r="H63" s="47" t="s">
        <v>33</v>
      </c>
      <c r="I63" s="50" t="s">
        <v>27</v>
      </c>
      <c r="J63" s="88">
        <v>1.42</v>
      </c>
      <c r="K63" s="35"/>
      <c r="L63" s="24">
        <f t="shared" si="0"/>
        <v>0</v>
      </c>
      <c r="M63" s="25" t="str">
        <f t="shared" si="1"/>
        <v>OK</v>
      </c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5"/>
      <c r="AI63" s="75"/>
      <c r="AJ63" s="75"/>
      <c r="AK63" s="75"/>
    </row>
    <row r="64" spans="1:37" ht="39.950000000000003" customHeight="1" x14ac:dyDescent="0.25">
      <c r="A64" s="127"/>
      <c r="B64" s="121"/>
      <c r="C64" s="47">
        <v>61</v>
      </c>
      <c r="D64" s="48" t="s">
        <v>317</v>
      </c>
      <c r="E64" s="61" t="s">
        <v>161</v>
      </c>
      <c r="F64" s="61" t="s">
        <v>464</v>
      </c>
      <c r="G64" s="49" t="s">
        <v>468</v>
      </c>
      <c r="H64" s="47" t="s">
        <v>33</v>
      </c>
      <c r="I64" s="50" t="s">
        <v>27</v>
      </c>
      <c r="J64" s="88">
        <v>1.42</v>
      </c>
      <c r="K64" s="35"/>
      <c r="L64" s="24">
        <f t="shared" si="0"/>
        <v>0</v>
      </c>
      <c r="M64" s="25" t="str">
        <f t="shared" si="1"/>
        <v>OK</v>
      </c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5"/>
      <c r="AI64" s="75"/>
      <c r="AJ64" s="75"/>
      <c r="AK64" s="75"/>
    </row>
    <row r="65" spans="1:37" ht="39.950000000000003" customHeight="1" x14ac:dyDescent="0.25">
      <c r="A65" s="127"/>
      <c r="B65" s="121"/>
      <c r="C65" s="47">
        <v>62</v>
      </c>
      <c r="D65" s="48" t="s">
        <v>317</v>
      </c>
      <c r="E65" s="47" t="s">
        <v>153</v>
      </c>
      <c r="F65" s="47" t="s">
        <v>464</v>
      </c>
      <c r="G65" s="49" t="s">
        <v>469</v>
      </c>
      <c r="H65" s="47" t="s">
        <v>33</v>
      </c>
      <c r="I65" s="50" t="s">
        <v>27</v>
      </c>
      <c r="J65" s="88">
        <v>1.42</v>
      </c>
      <c r="K65" s="35"/>
      <c r="L65" s="24">
        <f t="shared" si="0"/>
        <v>0</v>
      </c>
      <c r="M65" s="25" t="str">
        <f t="shared" si="1"/>
        <v>OK</v>
      </c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5"/>
      <c r="AI65" s="75"/>
      <c r="AJ65" s="75"/>
      <c r="AK65" s="75"/>
    </row>
    <row r="66" spans="1:37" ht="39.950000000000003" customHeight="1" x14ac:dyDescent="0.25">
      <c r="A66" s="127"/>
      <c r="B66" s="121"/>
      <c r="C66" s="47">
        <v>63</v>
      </c>
      <c r="D66" s="48" t="s">
        <v>317</v>
      </c>
      <c r="E66" s="47" t="s">
        <v>156</v>
      </c>
      <c r="F66" s="47" t="s">
        <v>464</v>
      </c>
      <c r="G66" s="49" t="s">
        <v>470</v>
      </c>
      <c r="H66" s="47" t="s">
        <v>33</v>
      </c>
      <c r="I66" s="50" t="s">
        <v>27</v>
      </c>
      <c r="J66" s="88">
        <v>1.42</v>
      </c>
      <c r="K66" s="35"/>
      <c r="L66" s="24">
        <f t="shared" si="0"/>
        <v>0</v>
      </c>
      <c r="M66" s="25" t="str">
        <f t="shared" si="1"/>
        <v>OK</v>
      </c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5"/>
      <c r="AI66" s="75"/>
      <c r="AJ66" s="75"/>
      <c r="AK66" s="75"/>
    </row>
    <row r="67" spans="1:37" ht="39.950000000000003" customHeight="1" x14ac:dyDescent="0.25">
      <c r="A67" s="127"/>
      <c r="B67" s="121"/>
      <c r="C67" s="47">
        <v>64</v>
      </c>
      <c r="D67" s="48" t="s">
        <v>317</v>
      </c>
      <c r="E67" s="47" t="s">
        <v>154</v>
      </c>
      <c r="F67" s="47" t="s">
        <v>464</v>
      </c>
      <c r="G67" s="49" t="s">
        <v>471</v>
      </c>
      <c r="H67" s="47" t="s">
        <v>33</v>
      </c>
      <c r="I67" s="50" t="s">
        <v>27</v>
      </c>
      <c r="J67" s="88">
        <v>1.42</v>
      </c>
      <c r="K67" s="35"/>
      <c r="L67" s="24">
        <f t="shared" si="0"/>
        <v>0</v>
      </c>
      <c r="M67" s="25" t="str">
        <f t="shared" si="1"/>
        <v>OK</v>
      </c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5"/>
      <c r="AI67" s="75"/>
      <c r="AJ67" s="75"/>
      <c r="AK67" s="75"/>
    </row>
    <row r="68" spans="1:37" ht="39.950000000000003" customHeight="1" x14ac:dyDescent="0.25">
      <c r="A68" s="127"/>
      <c r="B68" s="121"/>
      <c r="C68" s="47">
        <v>65</v>
      </c>
      <c r="D68" s="48" t="s">
        <v>317</v>
      </c>
      <c r="E68" s="47" t="s">
        <v>155</v>
      </c>
      <c r="F68" s="47" t="s">
        <v>464</v>
      </c>
      <c r="G68" s="49" t="s">
        <v>472</v>
      </c>
      <c r="H68" s="47" t="s">
        <v>33</v>
      </c>
      <c r="I68" s="50" t="s">
        <v>27</v>
      </c>
      <c r="J68" s="88">
        <v>1.42</v>
      </c>
      <c r="K68" s="40"/>
      <c r="L68" s="24">
        <f t="shared" si="0"/>
        <v>0</v>
      </c>
      <c r="M68" s="25" t="str">
        <f t="shared" si="1"/>
        <v>OK</v>
      </c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5"/>
      <c r="AI68" s="75"/>
      <c r="AJ68" s="75"/>
      <c r="AK68" s="75"/>
    </row>
    <row r="69" spans="1:37" ht="39.950000000000003" customHeight="1" x14ac:dyDescent="0.25">
      <c r="A69" s="127"/>
      <c r="B69" s="121"/>
      <c r="C69" s="47">
        <v>66</v>
      </c>
      <c r="D69" s="48" t="s">
        <v>317</v>
      </c>
      <c r="E69" s="61" t="s">
        <v>160</v>
      </c>
      <c r="F69" s="47" t="s">
        <v>464</v>
      </c>
      <c r="G69" s="49" t="s">
        <v>473</v>
      </c>
      <c r="H69" s="47" t="s">
        <v>33</v>
      </c>
      <c r="I69" s="50" t="s">
        <v>27</v>
      </c>
      <c r="J69" s="88">
        <v>1.42</v>
      </c>
      <c r="K69" s="35"/>
      <c r="L69" s="24">
        <f t="shared" ref="L69:L132" si="2">K69-(SUM(N69:AG69))</f>
        <v>0</v>
      </c>
      <c r="M69" s="25" t="str">
        <f t="shared" ref="M69:M132" si="3">IF(L69&lt;0,"ATENÇÃO","OK")</f>
        <v>OK</v>
      </c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5"/>
      <c r="AI69" s="75"/>
      <c r="AJ69" s="75"/>
      <c r="AK69" s="75"/>
    </row>
    <row r="70" spans="1:37" ht="39.950000000000003" customHeight="1" x14ac:dyDescent="0.25">
      <c r="A70" s="127"/>
      <c r="B70" s="121"/>
      <c r="C70" s="47">
        <v>67</v>
      </c>
      <c r="D70" s="48" t="s">
        <v>317</v>
      </c>
      <c r="E70" s="47" t="s">
        <v>162</v>
      </c>
      <c r="F70" s="47" t="s">
        <v>464</v>
      </c>
      <c r="G70" s="49" t="s">
        <v>474</v>
      </c>
      <c r="H70" s="47" t="s">
        <v>33</v>
      </c>
      <c r="I70" s="50" t="s">
        <v>27</v>
      </c>
      <c r="J70" s="88">
        <v>1.42</v>
      </c>
      <c r="K70" s="35"/>
      <c r="L70" s="24">
        <f t="shared" si="2"/>
        <v>0</v>
      </c>
      <c r="M70" s="25" t="str">
        <f t="shared" si="3"/>
        <v>OK</v>
      </c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5"/>
      <c r="AI70" s="75"/>
      <c r="AJ70" s="75"/>
      <c r="AK70" s="75"/>
    </row>
    <row r="71" spans="1:37" ht="39.950000000000003" customHeight="1" x14ac:dyDescent="0.25">
      <c r="A71" s="127"/>
      <c r="B71" s="121"/>
      <c r="C71" s="47">
        <v>68</v>
      </c>
      <c r="D71" s="48" t="s">
        <v>317</v>
      </c>
      <c r="E71" s="47" t="s">
        <v>163</v>
      </c>
      <c r="F71" s="47" t="s">
        <v>464</v>
      </c>
      <c r="G71" s="49" t="s">
        <v>475</v>
      </c>
      <c r="H71" s="47" t="s">
        <v>33</v>
      </c>
      <c r="I71" s="50" t="s">
        <v>27</v>
      </c>
      <c r="J71" s="88">
        <v>1.42</v>
      </c>
      <c r="K71" s="35"/>
      <c r="L71" s="24">
        <f t="shared" si="2"/>
        <v>0</v>
      </c>
      <c r="M71" s="25" t="str">
        <f t="shared" si="3"/>
        <v>OK</v>
      </c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5"/>
      <c r="AI71" s="75"/>
      <c r="AJ71" s="75"/>
      <c r="AK71" s="75"/>
    </row>
    <row r="72" spans="1:37" ht="39.950000000000003" customHeight="1" x14ac:dyDescent="0.25">
      <c r="A72" s="127"/>
      <c r="B72" s="121"/>
      <c r="C72" s="47">
        <v>69</v>
      </c>
      <c r="D72" s="48" t="s">
        <v>318</v>
      </c>
      <c r="E72" s="47" t="s">
        <v>124</v>
      </c>
      <c r="F72" s="47" t="s">
        <v>476</v>
      </c>
      <c r="G72" s="49" t="s">
        <v>125</v>
      </c>
      <c r="H72" s="47" t="s">
        <v>25</v>
      </c>
      <c r="I72" s="50" t="s">
        <v>27</v>
      </c>
      <c r="J72" s="88">
        <v>1.19</v>
      </c>
      <c r="K72" s="35">
        <v>100</v>
      </c>
      <c r="L72" s="24">
        <f t="shared" si="2"/>
        <v>100</v>
      </c>
      <c r="M72" s="25" t="str">
        <f t="shared" si="3"/>
        <v>OK</v>
      </c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5"/>
      <c r="AI72" s="75"/>
      <c r="AJ72" s="75"/>
      <c r="AK72" s="75"/>
    </row>
    <row r="73" spans="1:37" ht="39.950000000000003" customHeight="1" x14ac:dyDescent="0.25">
      <c r="A73" s="127"/>
      <c r="B73" s="121"/>
      <c r="C73" s="47">
        <v>70</v>
      </c>
      <c r="D73" s="48" t="s">
        <v>318</v>
      </c>
      <c r="E73" s="47" t="s">
        <v>115</v>
      </c>
      <c r="F73" s="47" t="s">
        <v>477</v>
      </c>
      <c r="G73" s="49" t="s">
        <v>327</v>
      </c>
      <c r="H73" s="47" t="s">
        <v>28</v>
      </c>
      <c r="I73" s="50" t="s">
        <v>27</v>
      </c>
      <c r="J73" s="88">
        <v>1.64</v>
      </c>
      <c r="K73" s="35">
        <v>100</v>
      </c>
      <c r="L73" s="24">
        <f t="shared" si="2"/>
        <v>100</v>
      </c>
      <c r="M73" s="25" t="str">
        <f t="shared" si="3"/>
        <v>OK</v>
      </c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5"/>
      <c r="AI73" s="75"/>
      <c r="AJ73" s="75"/>
      <c r="AK73" s="75"/>
    </row>
    <row r="74" spans="1:37" ht="39.950000000000003" customHeight="1" x14ac:dyDescent="0.25">
      <c r="A74" s="127"/>
      <c r="B74" s="121"/>
      <c r="C74" s="47">
        <v>71</v>
      </c>
      <c r="D74" s="48" t="s">
        <v>318</v>
      </c>
      <c r="E74" s="47" t="s">
        <v>116</v>
      </c>
      <c r="F74" s="47" t="s">
        <v>477</v>
      </c>
      <c r="G74" s="49" t="s">
        <v>328</v>
      </c>
      <c r="H74" s="47" t="s">
        <v>28</v>
      </c>
      <c r="I74" s="50" t="s">
        <v>27</v>
      </c>
      <c r="J74" s="88">
        <v>1.43</v>
      </c>
      <c r="K74" s="35">
        <v>100</v>
      </c>
      <c r="L74" s="24">
        <f t="shared" si="2"/>
        <v>100</v>
      </c>
      <c r="M74" s="25" t="str">
        <f t="shared" si="3"/>
        <v>OK</v>
      </c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5"/>
      <c r="AI74" s="75"/>
      <c r="AJ74" s="75"/>
      <c r="AK74" s="75"/>
    </row>
    <row r="75" spans="1:37" ht="39.950000000000003" customHeight="1" x14ac:dyDescent="0.25">
      <c r="A75" s="127"/>
      <c r="B75" s="121"/>
      <c r="C75" s="47">
        <v>72</v>
      </c>
      <c r="D75" s="48" t="s">
        <v>318</v>
      </c>
      <c r="E75" s="47" t="s">
        <v>117</v>
      </c>
      <c r="F75" s="47" t="s">
        <v>477</v>
      </c>
      <c r="G75" s="49" t="s">
        <v>329</v>
      </c>
      <c r="H75" s="47" t="s">
        <v>28</v>
      </c>
      <c r="I75" s="50" t="s">
        <v>27</v>
      </c>
      <c r="J75" s="88">
        <v>1.42</v>
      </c>
      <c r="K75" s="35">
        <v>100</v>
      </c>
      <c r="L75" s="24">
        <f t="shared" si="2"/>
        <v>100</v>
      </c>
      <c r="M75" s="25" t="str">
        <f t="shared" si="3"/>
        <v>OK</v>
      </c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5"/>
      <c r="AI75" s="75"/>
      <c r="AJ75" s="75"/>
      <c r="AK75" s="75"/>
    </row>
    <row r="76" spans="1:37" ht="39.950000000000003" customHeight="1" x14ac:dyDescent="0.25">
      <c r="A76" s="127"/>
      <c r="B76" s="121"/>
      <c r="C76" s="47">
        <v>73</v>
      </c>
      <c r="D76" s="48" t="s">
        <v>318</v>
      </c>
      <c r="E76" s="47" t="s">
        <v>118</v>
      </c>
      <c r="F76" s="47" t="s">
        <v>477</v>
      </c>
      <c r="G76" s="49" t="s">
        <v>330</v>
      </c>
      <c r="H76" s="47" t="s">
        <v>28</v>
      </c>
      <c r="I76" s="50" t="s">
        <v>27</v>
      </c>
      <c r="J76" s="88">
        <v>1.84</v>
      </c>
      <c r="K76" s="35">
        <v>100</v>
      </c>
      <c r="L76" s="24">
        <f t="shared" si="2"/>
        <v>100</v>
      </c>
      <c r="M76" s="25" t="str">
        <f t="shared" si="3"/>
        <v>OK</v>
      </c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5"/>
      <c r="AI76" s="75"/>
      <c r="AJ76" s="75"/>
      <c r="AK76" s="75"/>
    </row>
    <row r="77" spans="1:37" ht="39.950000000000003" customHeight="1" x14ac:dyDescent="0.25">
      <c r="A77" s="127"/>
      <c r="B77" s="121"/>
      <c r="C77" s="47">
        <v>74</v>
      </c>
      <c r="D77" s="48" t="s">
        <v>318</v>
      </c>
      <c r="E77" s="47" t="s">
        <v>119</v>
      </c>
      <c r="F77" s="47" t="s">
        <v>477</v>
      </c>
      <c r="G77" s="49" t="s">
        <v>331</v>
      </c>
      <c r="H77" s="47" t="s">
        <v>28</v>
      </c>
      <c r="I77" s="50" t="s">
        <v>27</v>
      </c>
      <c r="J77" s="88">
        <v>1.88</v>
      </c>
      <c r="K77" s="35">
        <v>50</v>
      </c>
      <c r="L77" s="24">
        <f t="shared" si="2"/>
        <v>50</v>
      </c>
      <c r="M77" s="25" t="str">
        <f t="shared" si="3"/>
        <v>OK</v>
      </c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5"/>
      <c r="AI77" s="75"/>
      <c r="AJ77" s="75"/>
      <c r="AK77" s="75"/>
    </row>
    <row r="78" spans="1:37" ht="39.950000000000003" customHeight="1" x14ac:dyDescent="0.25">
      <c r="A78" s="127"/>
      <c r="B78" s="121"/>
      <c r="C78" s="47">
        <v>75</v>
      </c>
      <c r="D78" s="48" t="s">
        <v>318</v>
      </c>
      <c r="E78" s="47" t="s">
        <v>120</v>
      </c>
      <c r="F78" s="47" t="s">
        <v>412</v>
      </c>
      <c r="G78" s="49" t="s">
        <v>332</v>
      </c>
      <c r="H78" s="47" t="s">
        <v>28</v>
      </c>
      <c r="I78" s="50" t="s">
        <v>27</v>
      </c>
      <c r="J78" s="92">
        <v>2.4700000000000002</v>
      </c>
      <c r="K78" s="35">
        <v>50</v>
      </c>
      <c r="L78" s="24">
        <f t="shared" si="2"/>
        <v>50</v>
      </c>
      <c r="M78" s="25" t="str">
        <f t="shared" si="3"/>
        <v>OK</v>
      </c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5"/>
      <c r="AI78" s="75"/>
      <c r="AJ78" s="75"/>
      <c r="AK78" s="75"/>
    </row>
    <row r="79" spans="1:37" ht="39.950000000000003" customHeight="1" x14ac:dyDescent="0.25">
      <c r="A79" s="127"/>
      <c r="B79" s="121"/>
      <c r="C79" s="47">
        <v>76</v>
      </c>
      <c r="D79" s="48" t="s">
        <v>318</v>
      </c>
      <c r="E79" s="47" t="s">
        <v>121</v>
      </c>
      <c r="F79" s="47" t="s">
        <v>412</v>
      </c>
      <c r="G79" s="49" t="s">
        <v>333</v>
      </c>
      <c r="H79" s="47" t="s">
        <v>28</v>
      </c>
      <c r="I79" s="50" t="s">
        <v>27</v>
      </c>
      <c r="J79" s="92">
        <v>4.34</v>
      </c>
      <c r="K79" s="35">
        <v>50</v>
      </c>
      <c r="L79" s="24">
        <f t="shared" si="2"/>
        <v>50</v>
      </c>
      <c r="M79" s="25" t="str">
        <f t="shared" si="3"/>
        <v>OK</v>
      </c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5"/>
      <c r="AI79" s="75"/>
      <c r="AJ79" s="75"/>
      <c r="AK79" s="75"/>
    </row>
    <row r="80" spans="1:37" ht="39.950000000000003" customHeight="1" x14ac:dyDescent="0.25">
      <c r="A80" s="127"/>
      <c r="B80" s="121"/>
      <c r="C80" s="47">
        <v>77</v>
      </c>
      <c r="D80" s="48" t="s">
        <v>318</v>
      </c>
      <c r="E80" s="47" t="s">
        <v>122</v>
      </c>
      <c r="F80" s="47" t="s">
        <v>412</v>
      </c>
      <c r="G80" s="49" t="s">
        <v>334</v>
      </c>
      <c r="H80" s="47" t="s">
        <v>28</v>
      </c>
      <c r="I80" s="50" t="s">
        <v>27</v>
      </c>
      <c r="J80" s="92">
        <v>10.94</v>
      </c>
      <c r="K80" s="35">
        <v>20</v>
      </c>
      <c r="L80" s="24">
        <f t="shared" si="2"/>
        <v>20</v>
      </c>
      <c r="M80" s="25" t="str">
        <f t="shared" si="3"/>
        <v>OK</v>
      </c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5"/>
      <c r="AI80" s="75"/>
      <c r="AJ80" s="75"/>
      <c r="AK80" s="75"/>
    </row>
    <row r="81" spans="1:37" ht="39.950000000000003" customHeight="1" x14ac:dyDescent="0.25">
      <c r="A81" s="127"/>
      <c r="B81" s="121"/>
      <c r="C81" s="47">
        <v>78</v>
      </c>
      <c r="D81" s="48" t="s">
        <v>336</v>
      </c>
      <c r="E81" s="47" t="s">
        <v>128</v>
      </c>
      <c r="F81" s="47" t="s">
        <v>478</v>
      </c>
      <c r="G81" s="67" t="s">
        <v>479</v>
      </c>
      <c r="H81" s="47" t="s">
        <v>25</v>
      </c>
      <c r="I81" s="50" t="s">
        <v>27</v>
      </c>
      <c r="J81" s="92">
        <v>3.84</v>
      </c>
      <c r="K81" s="35">
        <v>10</v>
      </c>
      <c r="L81" s="24">
        <f t="shared" si="2"/>
        <v>10</v>
      </c>
      <c r="M81" s="25" t="str">
        <f t="shared" si="3"/>
        <v>OK</v>
      </c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5"/>
      <c r="AI81" s="75"/>
      <c r="AJ81" s="75"/>
      <c r="AK81" s="75"/>
    </row>
    <row r="82" spans="1:37" ht="39.950000000000003" customHeight="1" x14ac:dyDescent="0.25">
      <c r="A82" s="127"/>
      <c r="B82" s="121"/>
      <c r="C82" s="47">
        <v>79</v>
      </c>
      <c r="D82" s="48" t="s">
        <v>317</v>
      </c>
      <c r="E82" s="47" t="s">
        <v>126</v>
      </c>
      <c r="F82" s="47" t="s">
        <v>478</v>
      </c>
      <c r="G82" s="56" t="s">
        <v>480</v>
      </c>
      <c r="H82" s="47" t="s">
        <v>32</v>
      </c>
      <c r="I82" s="50" t="s">
        <v>27</v>
      </c>
      <c r="J82" s="92">
        <v>1.47</v>
      </c>
      <c r="K82" s="35">
        <v>100</v>
      </c>
      <c r="L82" s="24">
        <f t="shared" si="2"/>
        <v>100</v>
      </c>
      <c r="M82" s="25" t="str">
        <f t="shared" si="3"/>
        <v>OK</v>
      </c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5"/>
      <c r="AI82" s="75"/>
      <c r="AJ82" s="75"/>
      <c r="AK82" s="75"/>
    </row>
    <row r="83" spans="1:37" ht="39.950000000000003" customHeight="1" x14ac:dyDescent="0.25">
      <c r="A83" s="127"/>
      <c r="B83" s="121"/>
      <c r="C83" s="47">
        <v>80</v>
      </c>
      <c r="D83" s="48" t="s">
        <v>336</v>
      </c>
      <c r="E83" s="47" t="s">
        <v>127</v>
      </c>
      <c r="F83" s="47" t="s">
        <v>445</v>
      </c>
      <c r="G83" s="62" t="s">
        <v>481</v>
      </c>
      <c r="H83" s="47" t="s">
        <v>25</v>
      </c>
      <c r="I83" s="50" t="s">
        <v>27</v>
      </c>
      <c r="J83" s="88">
        <v>0.91</v>
      </c>
      <c r="K83" s="35">
        <v>130</v>
      </c>
      <c r="L83" s="24">
        <f t="shared" si="2"/>
        <v>130</v>
      </c>
      <c r="M83" s="25" t="str">
        <f t="shared" si="3"/>
        <v>OK</v>
      </c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5"/>
      <c r="AI83" s="75"/>
      <c r="AJ83" s="75"/>
      <c r="AK83" s="75"/>
    </row>
    <row r="84" spans="1:37" ht="39.950000000000003" customHeight="1" x14ac:dyDescent="0.25">
      <c r="A84" s="127"/>
      <c r="B84" s="121"/>
      <c r="C84" s="47">
        <v>81</v>
      </c>
      <c r="D84" s="48" t="s">
        <v>318</v>
      </c>
      <c r="E84" s="47" t="s">
        <v>129</v>
      </c>
      <c r="F84" s="47" t="s">
        <v>414</v>
      </c>
      <c r="G84" s="49" t="s">
        <v>337</v>
      </c>
      <c r="H84" s="47" t="s">
        <v>32</v>
      </c>
      <c r="I84" s="50" t="s">
        <v>27</v>
      </c>
      <c r="J84" s="88">
        <v>1.04</v>
      </c>
      <c r="K84" s="35">
        <v>20</v>
      </c>
      <c r="L84" s="24">
        <f t="shared" si="2"/>
        <v>20</v>
      </c>
      <c r="M84" s="25" t="str">
        <f t="shared" si="3"/>
        <v>OK</v>
      </c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5"/>
      <c r="AI84" s="75"/>
      <c r="AJ84" s="75"/>
      <c r="AK84" s="75"/>
    </row>
    <row r="85" spans="1:37" ht="39.950000000000003" customHeight="1" x14ac:dyDescent="0.25">
      <c r="A85" s="127"/>
      <c r="B85" s="121"/>
      <c r="C85" s="47">
        <v>82</v>
      </c>
      <c r="D85" s="48" t="s">
        <v>318</v>
      </c>
      <c r="E85" s="47" t="s">
        <v>130</v>
      </c>
      <c r="F85" s="47" t="s">
        <v>416</v>
      </c>
      <c r="G85" s="49" t="s">
        <v>338</v>
      </c>
      <c r="H85" s="47" t="s">
        <v>25</v>
      </c>
      <c r="I85" s="50" t="s">
        <v>27</v>
      </c>
      <c r="J85" s="88">
        <v>2.23</v>
      </c>
      <c r="K85" s="35">
        <v>70</v>
      </c>
      <c r="L85" s="24">
        <f t="shared" si="2"/>
        <v>20</v>
      </c>
      <c r="M85" s="25" t="str">
        <f t="shared" si="3"/>
        <v>OK</v>
      </c>
      <c r="N85" s="74">
        <v>50</v>
      </c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5"/>
      <c r="AI85" s="75"/>
      <c r="AJ85" s="75"/>
      <c r="AK85" s="75"/>
    </row>
    <row r="86" spans="1:37" ht="39.950000000000003" customHeight="1" x14ac:dyDescent="0.25">
      <c r="A86" s="128"/>
      <c r="B86" s="122"/>
      <c r="C86" s="47">
        <v>83</v>
      </c>
      <c r="D86" s="48" t="s">
        <v>318</v>
      </c>
      <c r="E86" s="47" t="s">
        <v>131</v>
      </c>
      <c r="F86" s="47" t="s">
        <v>482</v>
      </c>
      <c r="G86" s="49" t="s">
        <v>483</v>
      </c>
      <c r="H86" s="47" t="s">
        <v>25</v>
      </c>
      <c r="I86" s="50" t="s">
        <v>27</v>
      </c>
      <c r="J86" s="88">
        <v>7.88</v>
      </c>
      <c r="K86" s="35"/>
      <c r="L86" s="24">
        <f t="shared" si="2"/>
        <v>0</v>
      </c>
      <c r="M86" s="25" t="str">
        <f t="shared" si="3"/>
        <v>OK</v>
      </c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5"/>
      <c r="AI86" s="75"/>
      <c r="AJ86" s="75"/>
      <c r="AK86" s="75"/>
    </row>
    <row r="87" spans="1:37" ht="39.950000000000003" customHeight="1" x14ac:dyDescent="0.25">
      <c r="A87" s="109">
        <v>8</v>
      </c>
      <c r="B87" s="112" t="s">
        <v>484</v>
      </c>
      <c r="C87" s="51">
        <v>84</v>
      </c>
      <c r="D87" s="52" t="s">
        <v>318</v>
      </c>
      <c r="E87" s="51" t="s">
        <v>142</v>
      </c>
      <c r="F87" s="51" t="s">
        <v>485</v>
      </c>
      <c r="G87" s="53" t="s">
        <v>341</v>
      </c>
      <c r="H87" s="51" t="s">
        <v>25</v>
      </c>
      <c r="I87" s="54" t="s">
        <v>27</v>
      </c>
      <c r="J87" s="89">
        <v>30</v>
      </c>
      <c r="K87" s="35"/>
      <c r="L87" s="24">
        <f t="shared" si="2"/>
        <v>0</v>
      </c>
      <c r="M87" s="25" t="str">
        <f t="shared" si="3"/>
        <v>OK</v>
      </c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5"/>
      <c r="AI87" s="75"/>
      <c r="AJ87" s="75"/>
      <c r="AK87" s="75"/>
    </row>
    <row r="88" spans="1:37" ht="39.950000000000003" customHeight="1" x14ac:dyDescent="0.25">
      <c r="A88" s="110"/>
      <c r="B88" s="113"/>
      <c r="C88" s="51">
        <v>85</v>
      </c>
      <c r="D88" s="52" t="s">
        <v>318</v>
      </c>
      <c r="E88" s="51" t="s">
        <v>141</v>
      </c>
      <c r="F88" s="51" t="s">
        <v>486</v>
      </c>
      <c r="G88" s="53" t="s">
        <v>340</v>
      </c>
      <c r="H88" s="51" t="s">
        <v>25</v>
      </c>
      <c r="I88" s="54" t="s">
        <v>27</v>
      </c>
      <c r="J88" s="89">
        <v>24</v>
      </c>
      <c r="K88" s="35">
        <v>50</v>
      </c>
      <c r="L88" s="24">
        <f t="shared" si="2"/>
        <v>0</v>
      </c>
      <c r="M88" s="25" t="str">
        <f t="shared" si="3"/>
        <v>OK</v>
      </c>
      <c r="N88" s="74"/>
      <c r="O88" s="74"/>
      <c r="P88" s="74"/>
      <c r="Q88" s="74">
        <v>50</v>
      </c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5"/>
      <c r="AI88" s="75"/>
      <c r="AJ88" s="75"/>
      <c r="AK88" s="75"/>
    </row>
    <row r="89" spans="1:37" ht="39.950000000000003" customHeight="1" x14ac:dyDescent="0.25">
      <c r="A89" s="111"/>
      <c r="B89" s="114"/>
      <c r="C89" s="51">
        <v>86</v>
      </c>
      <c r="D89" s="52" t="s">
        <v>318</v>
      </c>
      <c r="E89" s="77" t="s">
        <v>487</v>
      </c>
      <c r="F89" s="77" t="s">
        <v>488</v>
      </c>
      <c r="G89" s="53" t="s">
        <v>489</v>
      </c>
      <c r="H89" s="51" t="s">
        <v>490</v>
      </c>
      <c r="I89" s="54" t="s">
        <v>27</v>
      </c>
      <c r="J89" s="89">
        <v>313.37</v>
      </c>
      <c r="K89" s="35"/>
      <c r="L89" s="24">
        <f t="shared" si="2"/>
        <v>0</v>
      </c>
      <c r="M89" s="25" t="str">
        <f t="shared" si="3"/>
        <v>OK</v>
      </c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5"/>
      <c r="AI89" s="75"/>
      <c r="AJ89" s="75"/>
      <c r="AK89" s="75"/>
    </row>
    <row r="90" spans="1:37" ht="39.950000000000003" customHeight="1" x14ac:dyDescent="0.25">
      <c r="A90" s="117">
        <v>9</v>
      </c>
      <c r="B90" s="120" t="s">
        <v>484</v>
      </c>
      <c r="C90" s="47">
        <v>87</v>
      </c>
      <c r="D90" s="48" t="s">
        <v>316</v>
      </c>
      <c r="E90" s="47" t="s">
        <v>303</v>
      </c>
      <c r="F90" s="47" t="s">
        <v>491</v>
      </c>
      <c r="G90" s="49" t="s">
        <v>492</v>
      </c>
      <c r="H90" s="47" t="s">
        <v>25</v>
      </c>
      <c r="I90" s="47" t="s">
        <v>27</v>
      </c>
      <c r="J90" s="88">
        <v>0.18</v>
      </c>
      <c r="K90" s="35"/>
      <c r="L90" s="24">
        <f t="shared" si="2"/>
        <v>0</v>
      </c>
      <c r="M90" s="25" t="str">
        <f t="shared" si="3"/>
        <v>OK</v>
      </c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5"/>
      <c r="AI90" s="75"/>
      <c r="AJ90" s="75"/>
      <c r="AK90" s="75"/>
    </row>
    <row r="91" spans="1:37" ht="39.950000000000003" customHeight="1" x14ac:dyDescent="0.25">
      <c r="A91" s="118"/>
      <c r="B91" s="121"/>
      <c r="C91" s="47">
        <v>88</v>
      </c>
      <c r="D91" s="48" t="s">
        <v>383</v>
      </c>
      <c r="E91" s="47" t="s">
        <v>304</v>
      </c>
      <c r="F91" s="47" t="s">
        <v>493</v>
      </c>
      <c r="G91" s="49" t="s">
        <v>384</v>
      </c>
      <c r="H91" s="47" t="s">
        <v>25</v>
      </c>
      <c r="I91" s="47" t="s">
        <v>31</v>
      </c>
      <c r="J91" s="88">
        <v>23.46</v>
      </c>
      <c r="K91" s="35"/>
      <c r="L91" s="24">
        <f t="shared" si="2"/>
        <v>0</v>
      </c>
      <c r="M91" s="25" t="str">
        <f t="shared" si="3"/>
        <v>OK</v>
      </c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5"/>
      <c r="AI91" s="75"/>
      <c r="AJ91" s="75"/>
      <c r="AK91" s="75"/>
    </row>
    <row r="92" spans="1:37" ht="39.950000000000003" customHeight="1" x14ac:dyDescent="0.25">
      <c r="A92" s="118"/>
      <c r="B92" s="121"/>
      <c r="C92" s="47">
        <v>89</v>
      </c>
      <c r="D92" s="48" t="s">
        <v>318</v>
      </c>
      <c r="E92" s="78" t="s">
        <v>292</v>
      </c>
      <c r="F92" s="78" t="s">
        <v>494</v>
      </c>
      <c r="G92" s="49" t="s">
        <v>385</v>
      </c>
      <c r="H92" s="47" t="s">
        <v>25</v>
      </c>
      <c r="I92" s="47" t="s">
        <v>27</v>
      </c>
      <c r="J92" s="88">
        <v>0.8</v>
      </c>
      <c r="K92" s="35"/>
      <c r="L92" s="24">
        <f t="shared" si="2"/>
        <v>0</v>
      </c>
      <c r="M92" s="25" t="str">
        <f t="shared" si="3"/>
        <v>OK</v>
      </c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5"/>
      <c r="AI92" s="75"/>
      <c r="AJ92" s="75"/>
      <c r="AK92" s="75"/>
    </row>
    <row r="93" spans="1:37" ht="39.950000000000003" customHeight="1" x14ac:dyDescent="0.25">
      <c r="A93" s="118"/>
      <c r="B93" s="121"/>
      <c r="C93" s="47">
        <v>90</v>
      </c>
      <c r="D93" s="48" t="s">
        <v>318</v>
      </c>
      <c r="E93" s="78" t="s">
        <v>293</v>
      </c>
      <c r="F93" s="78" t="s">
        <v>495</v>
      </c>
      <c r="G93" s="49" t="s">
        <v>386</v>
      </c>
      <c r="H93" s="47" t="s">
        <v>25</v>
      </c>
      <c r="I93" s="47" t="s">
        <v>27</v>
      </c>
      <c r="J93" s="88">
        <v>0.5</v>
      </c>
      <c r="K93" s="35"/>
      <c r="L93" s="24">
        <f t="shared" si="2"/>
        <v>0</v>
      </c>
      <c r="M93" s="25" t="str">
        <f t="shared" si="3"/>
        <v>OK</v>
      </c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5"/>
      <c r="AI93" s="75"/>
      <c r="AJ93" s="75"/>
      <c r="AK93" s="75"/>
    </row>
    <row r="94" spans="1:37" ht="39.950000000000003" customHeight="1" x14ac:dyDescent="0.25">
      <c r="A94" s="118"/>
      <c r="B94" s="121"/>
      <c r="C94" s="47">
        <v>91</v>
      </c>
      <c r="D94" s="48" t="s">
        <v>318</v>
      </c>
      <c r="E94" s="78" t="s">
        <v>306</v>
      </c>
      <c r="F94" s="78" t="s">
        <v>496</v>
      </c>
      <c r="G94" s="49" t="s">
        <v>307</v>
      </c>
      <c r="H94" s="47" t="s">
        <v>25</v>
      </c>
      <c r="I94" s="47" t="s">
        <v>27</v>
      </c>
      <c r="J94" s="88">
        <v>2.4</v>
      </c>
      <c r="K94" s="35"/>
      <c r="L94" s="24">
        <f t="shared" si="2"/>
        <v>0</v>
      </c>
      <c r="M94" s="25" t="str">
        <f t="shared" si="3"/>
        <v>OK</v>
      </c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5"/>
      <c r="AI94" s="75"/>
      <c r="AJ94" s="75"/>
      <c r="AK94" s="75"/>
    </row>
    <row r="95" spans="1:37" ht="39.950000000000003" customHeight="1" x14ac:dyDescent="0.25">
      <c r="A95" s="119"/>
      <c r="B95" s="122"/>
      <c r="C95" s="47">
        <v>92</v>
      </c>
      <c r="D95" s="48" t="s">
        <v>318</v>
      </c>
      <c r="E95" s="47" t="s">
        <v>306</v>
      </c>
      <c r="F95" s="47" t="s">
        <v>496</v>
      </c>
      <c r="G95" s="67" t="s">
        <v>497</v>
      </c>
      <c r="H95" s="66" t="s">
        <v>25</v>
      </c>
      <c r="I95" s="66" t="s">
        <v>27</v>
      </c>
      <c r="J95" s="88">
        <v>2.4</v>
      </c>
      <c r="K95" s="35"/>
      <c r="L95" s="24">
        <f t="shared" si="2"/>
        <v>0</v>
      </c>
      <c r="M95" s="25" t="str">
        <f t="shared" si="3"/>
        <v>OK</v>
      </c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5"/>
      <c r="AI95" s="75"/>
      <c r="AJ95" s="75"/>
      <c r="AK95" s="75"/>
    </row>
    <row r="96" spans="1:37" ht="39.950000000000003" customHeight="1" x14ac:dyDescent="0.25">
      <c r="A96" s="123">
        <v>10</v>
      </c>
      <c r="B96" s="112" t="s">
        <v>498</v>
      </c>
      <c r="C96" s="51">
        <v>93</v>
      </c>
      <c r="D96" s="52" t="s">
        <v>323</v>
      </c>
      <c r="E96" s="51" t="s">
        <v>81</v>
      </c>
      <c r="F96" s="51" t="s">
        <v>580</v>
      </c>
      <c r="G96" s="53" t="s">
        <v>82</v>
      </c>
      <c r="H96" s="51" t="s">
        <v>25</v>
      </c>
      <c r="I96" s="54" t="s">
        <v>27</v>
      </c>
      <c r="J96" s="89">
        <v>15.81</v>
      </c>
      <c r="K96" s="35"/>
      <c r="L96" s="24">
        <f t="shared" si="2"/>
        <v>0</v>
      </c>
      <c r="M96" s="25" t="str">
        <f t="shared" si="3"/>
        <v>OK</v>
      </c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5"/>
      <c r="AI96" s="75"/>
      <c r="AJ96" s="75"/>
      <c r="AK96" s="75"/>
    </row>
    <row r="97" spans="1:37" ht="39.950000000000003" customHeight="1" x14ac:dyDescent="0.25">
      <c r="A97" s="124"/>
      <c r="B97" s="113"/>
      <c r="C97" s="51">
        <v>94</v>
      </c>
      <c r="D97" s="52" t="s">
        <v>318</v>
      </c>
      <c r="E97" s="51" t="s">
        <v>123</v>
      </c>
      <c r="F97" s="51" t="s">
        <v>581</v>
      </c>
      <c r="G97" s="55" t="s">
        <v>335</v>
      </c>
      <c r="H97" s="51" t="s">
        <v>25</v>
      </c>
      <c r="I97" s="54" t="s">
        <v>27</v>
      </c>
      <c r="J97" s="89">
        <v>2.16</v>
      </c>
      <c r="K97" s="35">
        <v>50</v>
      </c>
      <c r="L97" s="24">
        <f t="shared" si="2"/>
        <v>50</v>
      </c>
      <c r="M97" s="25" t="str">
        <f t="shared" si="3"/>
        <v>OK</v>
      </c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5"/>
      <c r="AI97" s="75"/>
      <c r="AJ97" s="75"/>
      <c r="AK97" s="75"/>
    </row>
    <row r="98" spans="1:37" ht="39.950000000000003" customHeight="1" x14ac:dyDescent="0.25">
      <c r="A98" s="124"/>
      <c r="B98" s="113"/>
      <c r="C98" s="51">
        <v>95</v>
      </c>
      <c r="D98" s="52" t="s">
        <v>318</v>
      </c>
      <c r="E98" s="51" t="s">
        <v>65</v>
      </c>
      <c r="F98" s="51" t="s">
        <v>582</v>
      </c>
      <c r="G98" s="53" t="s">
        <v>66</v>
      </c>
      <c r="H98" s="51" t="s">
        <v>25</v>
      </c>
      <c r="I98" s="54" t="s">
        <v>27</v>
      </c>
      <c r="J98" s="89">
        <v>1.45</v>
      </c>
      <c r="K98" s="35">
        <v>150</v>
      </c>
      <c r="L98" s="24">
        <f t="shared" si="2"/>
        <v>150</v>
      </c>
      <c r="M98" s="25" t="str">
        <f t="shared" si="3"/>
        <v>OK</v>
      </c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5"/>
      <c r="AI98" s="75"/>
      <c r="AJ98" s="75"/>
      <c r="AK98" s="75"/>
    </row>
    <row r="99" spans="1:37" ht="39.950000000000003" customHeight="1" x14ac:dyDescent="0.25">
      <c r="A99" s="124"/>
      <c r="B99" s="113"/>
      <c r="C99" s="51">
        <v>96</v>
      </c>
      <c r="D99" s="52" t="s">
        <v>318</v>
      </c>
      <c r="E99" s="51" t="s">
        <v>62</v>
      </c>
      <c r="F99" s="51" t="s">
        <v>412</v>
      </c>
      <c r="G99" s="53" t="s">
        <v>63</v>
      </c>
      <c r="H99" s="51" t="s">
        <v>25</v>
      </c>
      <c r="I99" s="54" t="s">
        <v>27</v>
      </c>
      <c r="J99" s="89">
        <v>1.5</v>
      </c>
      <c r="K99" s="35">
        <v>100</v>
      </c>
      <c r="L99" s="24">
        <f t="shared" si="2"/>
        <v>100</v>
      </c>
      <c r="M99" s="25" t="str">
        <f t="shared" si="3"/>
        <v>OK</v>
      </c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5"/>
      <c r="AI99" s="75"/>
      <c r="AJ99" s="75"/>
      <c r="AK99" s="75"/>
    </row>
    <row r="100" spans="1:37" ht="39.950000000000003" customHeight="1" x14ac:dyDescent="0.25">
      <c r="A100" s="124"/>
      <c r="B100" s="113"/>
      <c r="C100" s="51">
        <v>97</v>
      </c>
      <c r="D100" s="52" t="s">
        <v>318</v>
      </c>
      <c r="E100" s="51" t="s">
        <v>196</v>
      </c>
      <c r="F100" s="51" t="s">
        <v>583</v>
      </c>
      <c r="G100" s="53" t="s">
        <v>348</v>
      </c>
      <c r="H100" s="51" t="s">
        <v>34</v>
      </c>
      <c r="I100" s="54" t="s">
        <v>27</v>
      </c>
      <c r="J100" s="89">
        <v>0.71</v>
      </c>
      <c r="K100" s="35">
        <v>10</v>
      </c>
      <c r="L100" s="24">
        <f t="shared" si="2"/>
        <v>10</v>
      </c>
      <c r="M100" s="25" t="str">
        <f t="shared" si="3"/>
        <v>OK</v>
      </c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5"/>
      <c r="AI100" s="75"/>
      <c r="AJ100" s="75"/>
      <c r="AK100" s="75"/>
    </row>
    <row r="101" spans="1:37" ht="39.950000000000003" customHeight="1" x14ac:dyDescent="0.25">
      <c r="A101" s="124"/>
      <c r="B101" s="113"/>
      <c r="C101" s="51">
        <v>98</v>
      </c>
      <c r="D101" s="52" t="s">
        <v>318</v>
      </c>
      <c r="E101" s="51" t="s">
        <v>186</v>
      </c>
      <c r="F101" s="51" t="s">
        <v>584</v>
      </c>
      <c r="G101" s="55" t="s">
        <v>187</v>
      </c>
      <c r="H101" s="51" t="s">
        <v>34</v>
      </c>
      <c r="I101" s="54" t="s">
        <v>27</v>
      </c>
      <c r="J101" s="89">
        <v>5.9</v>
      </c>
      <c r="K101" s="35">
        <v>450</v>
      </c>
      <c r="L101" s="24">
        <f t="shared" si="2"/>
        <v>450</v>
      </c>
      <c r="M101" s="25" t="str">
        <f t="shared" si="3"/>
        <v>OK</v>
      </c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5"/>
      <c r="AI101" s="75"/>
      <c r="AJ101" s="75"/>
      <c r="AK101" s="75"/>
    </row>
    <row r="102" spans="1:37" ht="39.950000000000003" customHeight="1" x14ac:dyDescent="0.25">
      <c r="A102" s="124"/>
      <c r="B102" s="113"/>
      <c r="C102" s="51">
        <v>99</v>
      </c>
      <c r="D102" s="52" t="s">
        <v>318</v>
      </c>
      <c r="E102" s="51" t="s">
        <v>190</v>
      </c>
      <c r="F102" s="51" t="s">
        <v>584</v>
      </c>
      <c r="G102" s="53" t="s">
        <v>191</v>
      </c>
      <c r="H102" s="51" t="s">
        <v>25</v>
      </c>
      <c r="I102" s="54" t="s">
        <v>27</v>
      </c>
      <c r="J102" s="89">
        <v>3.2</v>
      </c>
      <c r="K102" s="35">
        <v>200</v>
      </c>
      <c r="L102" s="24">
        <f t="shared" si="2"/>
        <v>200</v>
      </c>
      <c r="M102" s="25" t="str">
        <f t="shared" si="3"/>
        <v>OK</v>
      </c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5"/>
      <c r="AI102" s="75"/>
      <c r="AJ102" s="75"/>
      <c r="AK102" s="75"/>
    </row>
    <row r="103" spans="1:37" ht="39.950000000000003" customHeight="1" x14ac:dyDescent="0.25">
      <c r="A103" s="124"/>
      <c r="B103" s="113"/>
      <c r="C103" s="51">
        <v>100</v>
      </c>
      <c r="D103" s="52" t="s">
        <v>318</v>
      </c>
      <c r="E103" s="51" t="s">
        <v>188</v>
      </c>
      <c r="F103" s="51" t="s">
        <v>583</v>
      </c>
      <c r="G103" s="55" t="s">
        <v>189</v>
      </c>
      <c r="H103" s="51" t="s">
        <v>34</v>
      </c>
      <c r="I103" s="54" t="s">
        <v>27</v>
      </c>
      <c r="J103" s="89">
        <v>0.95</v>
      </c>
      <c r="K103" s="40">
        <v>50</v>
      </c>
      <c r="L103" s="24">
        <f t="shared" si="2"/>
        <v>50</v>
      </c>
      <c r="M103" s="25" t="str">
        <f t="shared" si="3"/>
        <v>OK</v>
      </c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5"/>
      <c r="AI103" s="75"/>
      <c r="AJ103" s="75"/>
      <c r="AK103" s="75"/>
    </row>
    <row r="104" spans="1:37" ht="39.950000000000003" customHeight="1" x14ac:dyDescent="0.25">
      <c r="A104" s="124"/>
      <c r="B104" s="113"/>
      <c r="C104" s="51">
        <v>101</v>
      </c>
      <c r="D104" s="52" t="s">
        <v>318</v>
      </c>
      <c r="E104" s="51" t="s">
        <v>201</v>
      </c>
      <c r="F104" s="51" t="s">
        <v>585</v>
      </c>
      <c r="G104" s="53" t="s">
        <v>504</v>
      </c>
      <c r="H104" s="51" t="s">
        <v>34</v>
      </c>
      <c r="I104" s="54" t="s">
        <v>27</v>
      </c>
      <c r="J104" s="89">
        <v>52.65</v>
      </c>
      <c r="K104" s="40"/>
      <c r="L104" s="24">
        <f t="shared" si="2"/>
        <v>0</v>
      </c>
      <c r="M104" s="25" t="str">
        <f t="shared" si="3"/>
        <v>OK</v>
      </c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5"/>
      <c r="AI104" s="75"/>
      <c r="AJ104" s="75"/>
      <c r="AK104" s="75"/>
    </row>
    <row r="105" spans="1:37" ht="39.950000000000003" customHeight="1" x14ac:dyDescent="0.25">
      <c r="A105" s="124"/>
      <c r="B105" s="113"/>
      <c r="C105" s="51">
        <v>102</v>
      </c>
      <c r="D105" s="52" t="s">
        <v>318</v>
      </c>
      <c r="E105" s="51" t="s">
        <v>350</v>
      </c>
      <c r="F105" s="51" t="s">
        <v>583</v>
      </c>
      <c r="G105" s="53" t="s">
        <v>351</v>
      </c>
      <c r="H105" s="51" t="s">
        <v>34</v>
      </c>
      <c r="I105" s="54" t="s">
        <v>27</v>
      </c>
      <c r="J105" s="89">
        <v>0.7</v>
      </c>
      <c r="K105" s="40"/>
      <c r="L105" s="24">
        <f t="shared" si="2"/>
        <v>0</v>
      </c>
      <c r="M105" s="25" t="str">
        <f t="shared" si="3"/>
        <v>OK</v>
      </c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5"/>
      <c r="AI105" s="75"/>
      <c r="AJ105" s="75"/>
      <c r="AK105" s="75"/>
    </row>
    <row r="106" spans="1:37" ht="39.950000000000003" customHeight="1" x14ac:dyDescent="0.25">
      <c r="A106" s="124"/>
      <c r="B106" s="113"/>
      <c r="C106" s="51">
        <v>103</v>
      </c>
      <c r="D106" s="52" t="s">
        <v>318</v>
      </c>
      <c r="E106" s="51" t="s">
        <v>197</v>
      </c>
      <c r="F106" s="51" t="s">
        <v>583</v>
      </c>
      <c r="G106" s="53" t="s">
        <v>349</v>
      </c>
      <c r="H106" s="51" t="s">
        <v>34</v>
      </c>
      <c r="I106" s="54" t="s">
        <v>27</v>
      </c>
      <c r="J106" s="89">
        <v>0.71</v>
      </c>
      <c r="K106" s="40"/>
      <c r="L106" s="24">
        <f t="shared" si="2"/>
        <v>0</v>
      </c>
      <c r="M106" s="25" t="str">
        <f t="shared" si="3"/>
        <v>OK</v>
      </c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5"/>
      <c r="AI106" s="75"/>
      <c r="AJ106" s="75"/>
      <c r="AK106" s="75"/>
    </row>
    <row r="107" spans="1:37" ht="39.950000000000003" customHeight="1" x14ac:dyDescent="0.25">
      <c r="A107" s="124"/>
      <c r="B107" s="113"/>
      <c r="C107" s="51">
        <v>104</v>
      </c>
      <c r="D107" s="52" t="s">
        <v>318</v>
      </c>
      <c r="E107" s="51" t="s">
        <v>505</v>
      </c>
      <c r="F107" s="51" t="s">
        <v>502</v>
      </c>
      <c r="G107" s="53" t="s">
        <v>198</v>
      </c>
      <c r="H107" s="51" t="s">
        <v>34</v>
      </c>
      <c r="I107" s="54" t="s">
        <v>27</v>
      </c>
      <c r="J107" s="89">
        <v>12.85</v>
      </c>
      <c r="K107" s="40"/>
      <c r="L107" s="24">
        <f t="shared" si="2"/>
        <v>0</v>
      </c>
      <c r="M107" s="25" t="str">
        <f t="shared" si="3"/>
        <v>OK</v>
      </c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5"/>
      <c r="AI107" s="75"/>
      <c r="AJ107" s="75"/>
      <c r="AK107" s="75"/>
    </row>
    <row r="108" spans="1:37" ht="39.950000000000003" customHeight="1" x14ac:dyDescent="0.25">
      <c r="A108" s="125"/>
      <c r="B108" s="114"/>
      <c r="C108" s="51">
        <v>105</v>
      </c>
      <c r="D108" s="52" t="s">
        <v>318</v>
      </c>
      <c r="E108" s="51" t="s">
        <v>199</v>
      </c>
      <c r="F108" s="51" t="s">
        <v>584</v>
      </c>
      <c r="G108" s="53" t="s">
        <v>200</v>
      </c>
      <c r="H108" s="51" t="s">
        <v>25</v>
      </c>
      <c r="I108" s="54" t="s">
        <v>27</v>
      </c>
      <c r="J108" s="89">
        <v>7.78</v>
      </c>
      <c r="K108" s="40">
        <v>100</v>
      </c>
      <c r="L108" s="24">
        <f t="shared" si="2"/>
        <v>100</v>
      </c>
      <c r="M108" s="25" t="str">
        <f t="shared" si="3"/>
        <v>OK</v>
      </c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5"/>
      <c r="AI108" s="75"/>
      <c r="AJ108" s="75"/>
      <c r="AK108" s="75"/>
    </row>
    <row r="109" spans="1:37" ht="39.950000000000003" customHeight="1" x14ac:dyDescent="0.25">
      <c r="A109" s="126">
        <v>11</v>
      </c>
      <c r="B109" s="120" t="s">
        <v>410</v>
      </c>
      <c r="C109" s="47">
        <v>106</v>
      </c>
      <c r="D109" s="48" t="s">
        <v>318</v>
      </c>
      <c r="E109" s="47" t="s">
        <v>216</v>
      </c>
      <c r="F109" s="47" t="s">
        <v>507</v>
      </c>
      <c r="G109" s="49" t="s">
        <v>217</v>
      </c>
      <c r="H109" s="47" t="s">
        <v>25</v>
      </c>
      <c r="I109" s="50" t="s">
        <v>27</v>
      </c>
      <c r="J109" s="88">
        <v>46.76</v>
      </c>
      <c r="K109" s="35"/>
      <c r="L109" s="24">
        <f t="shared" si="2"/>
        <v>0</v>
      </c>
      <c r="M109" s="25" t="str">
        <f t="shared" si="3"/>
        <v>OK</v>
      </c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5"/>
      <c r="AI109" s="75"/>
      <c r="AJ109" s="75"/>
      <c r="AK109" s="75"/>
    </row>
    <row r="110" spans="1:37" ht="39.950000000000003" customHeight="1" x14ac:dyDescent="0.25">
      <c r="A110" s="127"/>
      <c r="B110" s="121"/>
      <c r="C110" s="47">
        <v>107</v>
      </c>
      <c r="D110" s="48" t="s">
        <v>318</v>
      </c>
      <c r="E110" s="47" t="s">
        <v>212</v>
      </c>
      <c r="F110" s="47" t="s">
        <v>455</v>
      </c>
      <c r="G110" s="56" t="s">
        <v>358</v>
      </c>
      <c r="H110" s="47" t="s">
        <v>25</v>
      </c>
      <c r="I110" s="50" t="s">
        <v>27</v>
      </c>
      <c r="J110" s="88">
        <v>33.42</v>
      </c>
      <c r="K110" s="35">
        <v>100</v>
      </c>
      <c r="L110" s="24">
        <f t="shared" si="2"/>
        <v>60</v>
      </c>
      <c r="M110" s="25" t="str">
        <f t="shared" si="3"/>
        <v>OK</v>
      </c>
      <c r="N110" s="74">
        <v>40</v>
      </c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5"/>
      <c r="AI110" s="75"/>
      <c r="AJ110" s="75"/>
      <c r="AK110" s="75"/>
    </row>
    <row r="111" spans="1:37" ht="39.950000000000003" customHeight="1" x14ac:dyDescent="0.25">
      <c r="A111" s="128"/>
      <c r="B111" s="122"/>
      <c r="C111" s="47">
        <v>108</v>
      </c>
      <c r="D111" s="48" t="s">
        <v>318</v>
      </c>
      <c r="E111" s="47" t="s">
        <v>215</v>
      </c>
      <c r="F111" s="47" t="s">
        <v>416</v>
      </c>
      <c r="G111" s="56" t="s">
        <v>508</v>
      </c>
      <c r="H111" s="47" t="s">
        <v>25</v>
      </c>
      <c r="I111" s="50" t="s">
        <v>27</v>
      </c>
      <c r="J111" s="88">
        <v>8.2100000000000009</v>
      </c>
      <c r="K111" s="40">
        <v>100</v>
      </c>
      <c r="L111" s="24">
        <f t="shared" si="2"/>
        <v>100</v>
      </c>
      <c r="M111" s="25" t="str">
        <f t="shared" si="3"/>
        <v>OK</v>
      </c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5"/>
      <c r="AI111" s="75"/>
      <c r="AJ111" s="75"/>
      <c r="AK111" s="75"/>
    </row>
    <row r="112" spans="1:37" ht="39.950000000000003" customHeight="1" x14ac:dyDescent="0.25">
      <c r="A112" s="109">
        <v>12</v>
      </c>
      <c r="B112" s="112" t="s">
        <v>410</v>
      </c>
      <c r="C112" s="51">
        <v>109</v>
      </c>
      <c r="D112" s="52" t="s">
        <v>317</v>
      </c>
      <c r="E112" s="51" t="s">
        <v>207</v>
      </c>
      <c r="F112" s="51" t="s">
        <v>478</v>
      </c>
      <c r="G112" s="63" t="s">
        <v>354</v>
      </c>
      <c r="H112" s="51" t="s">
        <v>28</v>
      </c>
      <c r="I112" s="54" t="s">
        <v>27</v>
      </c>
      <c r="J112" s="89">
        <v>1.1000000000000001</v>
      </c>
      <c r="K112" s="40"/>
      <c r="L112" s="24">
        <f t="shared" si="2"/>
        <v>0</v>
      </c>
      <c r="M112" s="25" t="str">
        <f t="shared" si="3"/>
        <v>OK</v>
      </c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5"/>
      <c r="AI112" s="75"/>
      <c r="AJ112" s="75"/>
      <c r="AK112" s="75"/>
    </row>
    <row r="113" spans="1:37" ht="39.950000000000003" customHeight="1" x14ac:dyDescent="0.25">
      <c r="A113" s="110"/>
      <c r="B113" s="113"/>
      <c r="C113" s="51">
        <v>110</v>
      </c>
      <c r="D113" s="52" t="s">
        <v>317</v>
      </c>
      <c r="E113" s="51" t="s">
        <v>209</v>
      </c>
      <c r="F113" s="51" t="s">
        <v>509</v>
      </c>
      <c r="G113" s="63" t="s">
        <v>356</v>
      </c>
      <c r="H113" s="51" t="s">
        <v>28</v>
      </c>
      <c r="I113" s="54" t="s">
        <v>27</v>
      </c>
      <c r="J113" s="89">
        <v>2</v>
      </c>
      <c r="K113" s="35">
        <v>300</v>
      </c>
      <c r="L113" s="24">
        <f t="shared" si="2"/>
        <v>300</v>
      </c>
      <c r="M113" s="25" t="str">
        <f t="shared" si="3"/>
        <v>OK</v>
      </c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5"/>
      <c r="AI113" s="75"/>
      <c r="AJ113" s="75"/>
      <c r="AK113" s="75"/>
    </row>
    <row r="114" spans="1:37" ht="39.950000000000003" customHeight="1" x14ac:dyDescent="0.25">
      <c r="A114" s="110"/>
      <c r="B114" s="113"/>
      <c r="C114" s="51">
        <v>111</v>
      </c>
      <c r="D114" s="52" t="s">
        <v>317</v>
      </c>
      <c r="E114" s="51" t="s">
        <v>208</v>
      </c>
      <c r="F114" s="51" t="s">
        <v>509</v>
      </c>
      <c r="G114" s="63" t="s">
        <v>355</v>
      </c>
      <c r="H114" s="51" t="s">
        <v>28</v>
      </c>
      <c r="I114" s="54" t="s">
        <v>27</v>
      </c>
      <c r="J114" s="89">
        <v>2.5</v>
      </c>
      <c r="K114" s="35">
        <v>300</v>
      </c>
      <c r="L114" s="24">
        <f t="shared" si="2"/>
        <v>300</v>
      </c>
      <c r="M114" s="25" t="str">
        <f t="shared" si="3"/>
        <v>OK</v>
      </c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5"/>
      <c r="AI114" s="75"/>
      <c r="AJ114" s="75"/>
      <c r="AK114" s="75"/>
    </row>
    <row r="115" spans="1:37" ht="39.950000000000003" customHeight="1" x14ac:dyDescent="0.25">
      <c r="A115" s="110"/>
      <c r="B115" s="113"/>
      <c r="C115" s="51">
        <v>112</v>
      </c>
      <c r="D115" s="52" t="s">
        <v>318</v>
      </c>
      <c r="E115" s="51" t="s">
        <v>202</v>
      </c>
      <c r="F115" s="51" t="s">
        <v>445</v>
      </c>
      <c r="G115" s="55" t="s">
        <v>352</v>
      </c>
      <c r="H115" s="51" t="s">
        <v>30</v>
      </c>
      <c r="I115" s="54" t="s">
        <v>27</v>
      </c>
      <c r="J115" s="89">
        <v>0.5</v>
      </c>
      <c r="K115" s="35"/>
      <c r="L115" s="24">
        <f t="shared" si="2"/>
        <v>0</v>
      </c>
      <c r="M115" s="25" t="str">
        <f t="shared" si="3"/>
        <v>OK</v>
      </c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5"/>
      <c r="AI115" s="75"/>
      <c r="AJ115" s="75"/>
      <c r="AK115" s="75"/>
    </row>
    <row r="116" spans="1:37" ht="39.950000000000003" customHeight="1" x14ac:dyDescent="0.25">
      <c r="A116" s="110"/>
      <c r="B116" s="113"/>
      <c r="C116" s="51">
        <v>113</v>
      </c>
      <c r="D116" s="52" t="s">
        <v>318</v>
      </c>
      <c r="E116" s="51" t="s">
        <v>203</v>
      </c>
      <c r="F116" s="51" t="s">
        <v>445</v>
      </c>
      <c r="G116" s="55" t="s">
        <v>353</v>
      </c>
      <c r="H116" s="51" t="s">
        <v>30</v>
      </c>
      <c r="I116" s="54" t="s">
        <v>27</v>
      </c>
      <c r="J116" s="89">
        <v>0.5</v>
      </c>
      <c r="K116" s="35"/>
      <c r="L116" s="24">
        <f t="shared" si="2"/>
        <v>0</v>
      </c>
      <c r="M116" s="25" t="str">
        <f t="shared" si="3"/>
        <v>OK</v>
      </c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5"/>
      <c r="AI116" s="75"/>
      <c r="AJ116" s="75"/>
      <c r="AK116" s="75"/>
    </row>
    <row r="117" spans="1:37" ht="39.950000000000003" customHeight="1" x14ac:dyDescent="0.25">
      <c r="A117" s="110"/>
      <c r="B117" s="113"/>
      <c r="C117" s="51">
        <v>114</v>
      </c>
      <c r="D117" s="52" t="s">
        <v>318</v>
      </c>
      <c r="E117" s="51" t="s">
        <v>222</v>
      </c>
      <c r="F117" s="51" t="s">
        <v>510</v>
      </c>
      <c r="G117" s="55" t="s">
        <v>363</v>
      </c>
      <c r="H117" s="51" t="s">
        <v>28</v>
      </c>
      <c r="I117" s="54" t="s">
        <v>27</v>
      </c>
      <c r="J117" s="89">
        <v>10</v>
      </c>
      <c r="K117" s="35"/>
      <c r="L117" s="24">
        <f t="shared" si="2"/>
        <v>0</v>
      </c>
      <c r="M117" s="25" t="str">
        <f t="shared" si="3"/>
        <v>OK</v>
      </c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5"/>
      <c r="AI117" s="75"/>
      <c r="AJ117" s="75"/>
      <c r="AK117" s="75"/>
    </row>
    <row r="118" spans="1:37" ht="39.950000000000003" customHeight="1" x14ac:dyDescent="0.25">
      <c r="A118" s="110"/>
      <c r="B118" s="113"/>
      <c r="C118" s="51">
        <v>115</v>
      </c>
      <c r="D118" s="52" t="s">
        <v>318</v>
      </c>
      <c r="E118" s="51" t="s">
        <v>221</v>
      </c>
      <c r="F118" s="51" t="s">
        <v>510</v>
      </c>
      <c r="G118" s="55" t="s">
        <v>362</v>
      </c>
      <c r="H118" s="51" t="s">
        <v>37</v>
      </c>
      <c r="I118" s="54" t="s">
        <v>27</v>
      </c>
      <c r="J118" s="89">
        <v>7.2</v>
      </c>
      <c r="K118" s="35"/>
      <c r="L118" s="24">
        <f t="shared" si="2"/>
        <v>0</v>
      </c>
      <c r="M118" s="25" t="str">
        <f t="shared" si="3"/>
        <v>OK</v>
      </c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5"/>
      <c r="AI118" s="75"/>
      <c r="AJ118" s="75"/>
      <c r="AK118" s="75"/>
    </row>
    <row r="119" spans="1:37" ht="39.950000000000003" customHeight="1" x14ac:dyDescent="0.25">
      <c r="A119" s="110"/>
      <c r="B119" s="113"/>
      <c r="C119" s="51">
        <v>116</v>
      </c>
      <c r="D119" s="52" t="s">
        <v>318</v>
      </c>
      <c r="E119" s="51" t="s">
        <v>219</v>
      </c>
      <c r="F119" s="51" t="s">
        <v>412</v>
      </c>
      <c r="G119" s="53" t="s">
        <v>360</v>
      </c>
      <c r="H119" s="51" t="s">
        <v>28</v>
      </c>
      <c r="I119" s="54" t="s">
        <v>27</v>
      </c>
      <c r="J119" s="89">
        <v>10.27</v>
      </c>
      <c r="K119" s="40">
        <v>100</v>
      </c>
      <c r="L119" s="24">
        <f t="shared" si="2"/>
        <v>100</v>
      </c>
      <c r="M119" s="25" t="str">
        <f t="shared" si="3"/>
        <v>OK</v>
      </c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5"/>
      <c r="AI119" s="75"/>
      <c r="AJ119" s="75"/>
      <c r="AK119" s="75"/>
    </row>
    <row r="120" spans="1:37" ht="39.950000000000003" customHeight="1" x14ac:dyDescent="0.25">
      <c r="A120" s="110"/>
      <c r="B120" s="113"/>
      <c r="C120" s="51">
        <v>117</v>
      </c>
      <c r="D120" s="52" t="s">
        <v>318</v>
      </c>
      <c r="E120" s="51" t="s">
        <v>218</v>
      </c>
      <c r="F120" s="51" t="s">
        <v>416</v>
      </c>
      <c r="G120" s="55" t="s">
        <v>359</v>
      </c>
      <c r="H120" s="51" t="s">
        <v>28</v>
      </c>
      <c r="I120" s="54" t="s">
        <v>27</v>
      </c>
      <c r="J120" s="89">
        <v>0.7</v>
      </c>
      <c r="K120" s="35">
        <v>250</v>
      </c>
      <c r="L120" s="24">
        <f t="shared" si="2"/>
        <v>250</v>
      </c>
      <c r="M120" s="25" t="str">
        <f t="shared" si="3"/>
        <v>OK</v>
      </c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5"/>
      <c r="AI120" s="75"/>
      <c r="AJ120" s="75"/>
      <c r="AK120" s="75"/>
    </row>
    <row r="121" spans="1:37" ht="39.950000000000003" customHeight="1" x14ac:dyDescent="0.25">
      <c r="A121" s="110"/>
      <c r="B121" s="113"/>
      <c r="C121" s="51">
        <v>118</v>
      </c>
      <c r="D121" s="52" t="s">
        <v>318</v>
      </c>
      <c r="E121" s="51" t="s">
        <v>220</v>
      </c>
      <c r="F121" s="51" t="s">
        <v>412</v>
      </c>
      <c r="G121" s="53" t="s">
        <v>361</v>
      </c>
      <c r="H121" s="51" t="s">
        <v>28</v>
      </c>
      <c r="I121" s="54" t="s">
        <v>27</v>
      </c>
      <c r="J121" s="89">
        <v>6</v>
      </c>
      <c r="K121" s="35"/>
      <c r="L121" s="24">
        <f t="shared" si="2"/>
        <v>0</v>
      </c>
      <c r="M121" s="25" t="str">
        <f t="shared" si="3"/>
        <v>OK</v>
      </c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5"/>
      <c r="AI121" s="75"/>
      <c r="AJ121" s="75"/>
      <c r="AK121" s="75"/>
    </row>
    <row r="122" spans="1:37" ht="39.950000000000003" customHeight="1" x14ac:dyDescent="0.25">
      <c r="A122" s="110"/>
      <c r="B122" s="113"/>
      <c r="C122" s="51">
        <v>119</v>
      </c>
      <c r="D122" s="52" t="s">
        <v>382</v>
      </c>
      <c r="E122" s="51" t="s">
        <v>301</v>
      </c>
      <c r="F122" s="51" t="s">
        <v>511</v>
      </c>
      <c r="G122" s="79" t="s">
        <v>302</v>
      </c>
      <c r="H122" s="51" t="s">
        <v>25</v>
      </c>
      <c r="I122" s="51" t="s">
        <v>27</v>
      </c>
      <c r="J122" s="89">
        <v>179.7</v>
      </c>
      <c r="K122" s="35"/>
      <c r="L122" s="24">
        <f t="shared" si="2"/>
        <v>0</v>
      </c>
      <c r="M122" s="25" t="str">
        <f t="shared" si="3"/>
        <v>OK</v>
      </c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5"/>
      <c r="AI122" s="75"/>
      <c r="AJ122" s="75"/>
      <c r="AK122" s="75"/>
    </row>
    <row r="123" spans="1:37" ht="39.950000000000003" customHeight="1" x14ac:dyDescent="0.25">
      <c r="A123" s="110"/>
      <c r="B123" s="113"/>
      <c r="C123" s="51">
        <v>120</v>
      </c>
      <c r="D123" s="52" t="s">
        <v>317</v>
      </c>
      <c r="E123" s="51" t="s">
        <v>299</v>
      </c>
      <c r="F123" s="51" t="s">
        <v>416</v>
      </c>
      <c r="G123" s="79" t="s">
        <v>300</v>
      </c>
      <c r="H123" s="51" t="s">
        <v>25</v>
      </c>
      <c r="I123" s="54" t="s">
        <v>27</v>
      </c>
      <c r="J123" s="89">
        <v>0.7</v>
      </c>
      <c r="K123" s="35"/>
      <c r="L123" s="24">
        <f t="shared" si="2"/>
        <v>0</v>
      </c>
      <c r="M123" s="25" t="str">
        <f t="shared" si="3"/>
        <v>OK</v>
      </c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5"/>
      <c r="AI123" s="75"/>
      <c r="AJ123" s="75"/>
      <c r="AK123" s="75"/>
    </row>
    <row r="124" spans="1:37" ht="39.950000000000003" customHeight="1" x14ac:dyDescent="0.25">
      <c r="A124" s="110"/>
      <c r="B124" s="113"/>
      <c r="C124" s="51">
        <v>121</v>
      </c>
      <c r="D124" s="52" t="s">
        <v>318</v>
      </c>
      <c r="E124" s="51" t="s">
        <v>277</v>
      </c>
      <c r="F124" s="51" t="s">
        <v>512</v>
      </c>
      <c r="G124" s="53" t="s">
        <v>278</v>
      </c>
      <c r="H124" s="51" t="s">
        <v>37</v>
      </c>
      <c r="I124" s="80" t="s">
        <v>27</v>
      </c>
      <c r="J124" s="89">
        <v>7</v>
      </c>
      <c r="K124" s="35">
        <v>5</v>
      </c>
      <c r="L124" s="24">
        <f t="shared" si="2"/>
        <v>0</v>
      </c>
      <c r="M124" s="25" t="str">
        <f t="shared" si="3"/>
        <v>OK</v>
      </c>
      <c r="N124" s="74">
        <v>5</v>
      </c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5"/>
      <c r="AI124" s="75"/>
      <c r="AJ124" s="75"/>
      <c r="AK124" s="75"/>
    </row>
    <row r="125" spans="1:37" ht="39.950000000000003" customHeight="1" x14ac:dyDescent="0.25">
      <c r="A125" s="110"/>
      <c r="B125" s="113"/>
      <c r="C125" s="51">
        <v>122</v>
      </c>
      <c r="D125" s="52" t="s">
        <v>317</v>
      </c>
      <c r="E125" s="51" t="s">
        <v>211</v>
      </c>
      <c r="F125" s="51" t="s">
        <v>513</v>
      </c>
      <c r="G125" s="53" t="s">
        <v>514</v>
      </c>
      <c r="H125" s="51" t="s">
        <v>28</v>
      </c>
      <c r="I125" s="54" t="s">
        <v>27</v>
      </c>
      <c r="J125" s="89">
        <v>3.75</v>
      </c>
      <c r="K125" s="35"/>
      <c r="L125" s="24">
        <f t="shared" si="2"/>
        <v>0</v>
      </c>
      <c r="M125" s="25" t="str">
        <f t="shared" si="3"/>
        <v>OK</v>
      </c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5"/>
      <c r="AI125" s="75"/>
      <c r="AJ125" s="75"/>
      <c r="AK125" s="75"/>
    </row>
    <row r="126" spans="1:37" ht="39.950000000000003" customHeight="1" x14ac:dyDescent="0.25">
      <c r="A126" s="110"/>
      <c r="B126" s="113"/>
      <c r="C126" s="51">
        <v>123</v>
      </c>
      <c r="D126" s="52" t="s">
        <v>317</v>
      </c>
      <c r="E126" s="51" t="s">
        <v>210</v>
      </c>
      <c r="F126" s="51" t="s">
        <v>515</v>
      </c>
      <c r="G126" s="53" t="s">
        <v>357</v>
      </c>
      <c r="H126" s="51" t="s">
        <v>28</v>
      </c>
      <c r="I126" s="54" t="s">
        <v>27</v>
      </c>
      <c r="J126" s="89">
        <v>39.15</v>
      </c>
      <c r="K126" s="40"/>
      <c r="L126" s="24">
        <f t="shared" si="2"/>
        <v>0</v>
      </c>
      <c r="M126" s="25" t="str">
        <f t="shared" si="3"/>
        <v>OK</v>
      </c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5"/>
      <c r="AI126" s="75"/>
      <c r="AJ126" s="75"/>
      <c r="AK126" s="75"/>
    </row>
    <row r="127" spans="1:37" ht="39.950000000000003" customHeight="1" x14ac:dyDescent="0.25">
      <c r="A127" s="110"/>
      <c r="B127" s="113"/>
      <c r="C127" s="51">
        <v>124</v>
      </c>
      <c r="D127" s="52" t="s">
        <v>318</v>
      </c>
      <c r="E127" s="51" t="s">
        <v>206</v>
      </c>
      <c r="F127" s="51" t="s">
        <v>515</v>
      </c>
      <c r="G127" s="63" t="s">
        <v>516</v>
      </c>
      <c r="H127" s="51" t="s">
        <v>25</v>
      </c>
      <c r="I127" s="54" t="s">
        <v>27</v>
      </c>
      <c r="J127" s="89">
        <v>0.6</v>
      </c>
      <c r="K127" s="35">
        <v>350</v>
      </c>
      <c r="L127" s="24">
        <f t="shared" si="2"/>
        <v>280</v>
      </c>
      <c r="M127" s="25" t="str">
        <f t="shared" si="3"/>
        <v>OK</v>
      </c>
      <c r="N127" s="74">
        <v>70</v>
      </c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5"/>
      <c r="AI127" s="75"/>
      <c r="AJ127" s="75"/>
      <c r="AK127" s="75"/>
    </row>
    <row r="128" spans="1:37" ht="39.950000000000003" customHeight="1" x14ac:dyDescent="0.25">
      <c r="A128" s="110"/>
      <c r="B128" s="113"/>
      <c r="C128" s="51">
        <v>125</v>
      </c>
      <c r="D128" s="52" t="s">
        <v>318</v>
      </c>
      <c r="E128" s="51" t="s">
        <v>204</v>
      </c>
      <c r="F128" s="51" t="s">
        <v>455</v>
      </c>
      <c r="G128" s="63" t="s">
        <v>397</v>
      </c>
      <c r="H128" s="51" t="s">
        <v>25</v>
      </c>
      <c r="I128" s="54" t="s">
        <v>27</v>
      </c>
      <c r="J128" s="89">
        <v>5.2</v>
      </c>
      <c r="K128" s="35"/>
      <c r="L128" s="24">
        <f t="shared" si="2"/>
        <v>0</v>
      </c>
      <c r="M128" s="25" t="str">
        <f t="shared" si="3"/>
        <v>OK</v>
      </c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5"/>
      <c r="AI128" s="75"/>
      <c r="AJ128" s="75"/>
      <c r="AK128" s="75"/>
    </row>
    <row r="129" spans="1:37" ht="39.950000000000003" customHeight="1" x14ac:dyDescent="0.25">
      <c r="A129" s="111"/>
      <c r="B129" s="114"/>
      <c r="C129" s="51">
        <v>126</v>
      </c>
      <c r="D129" s="52" t="s">
        <v>318</v>
      </c>
      <c r="E129" s="51" t="s">
        <v>205</v>
      </c>
      <c r="F129" s="51" t="s">
        <v>455</v>
      </c>
      <c r="G129" s="63" t="s">
        <v>398</v>
      </c>
      <c r="H129" s="51" t="s">
        <v>25</v>
      </c>
      <c r="I129" s="54" t="s">
        <v>27</v>
      </c>
      <c r="J129" s="89">
        <v>5.3</v>
      </c>
      <c r="K129" s="35"/>
      <c r="L129" s="24">
        <f t="shared" si="2"/>
        <v>0</v>
      </c>
      <c r="M129" s="25" t="str">
        <f t="shared" si="3"/>
        <v>OK</v>
      </c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5"/>
      <c r="AI129" s="75"/>
      <c r="AJ129" s="75"/>
      <c r="AK129" s="75"/>
    </row>
    <row r="130" spans="1:37" ht="39.950000000000003" customHeight="1" x14ac:dyDescent="0.25">
      <c r="A130" s="81">
        <v>13</v>
      </c>
      <c r="B130" s="82" t="s">
        <v>517</v>
      </c>
      <c r="C130" s="47">
        <v>127</v>
      </c>
      <c r="D130" s="48" t="s">
        <v>316</v>
      </c>
      <c r="E130" s="47" t="s">
        <v>225</v>
      </c>
      <c r="F130" s="47" t="s">
        <v>518</v>
      </c>
      <c r="G130" s="49" t="s">
        <v>366</v>
      </c>
      <c r="H130" s="47" t="s">
        <v>36</v>
      </c>
      <c r="I130" s="50" t="s">
        <v>27</v>
      </c>
      <c r="J130" s="88">
        <v>15.2</v>
      </c>
      <c r="K130" s="35"/>
      <c r="L130" s="24">
        <f t="shared" si="2"/>
        <v>0</v>
      </c>
      <c r="M130" s="25" t="str">
        <f t="shared" si="3"/>
        <v>OK</v>
      </c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5"/>
      <c r="AI130" s="75"/>
      <c r="AJ130" s="75"/>
      <c r="AK130" s="75"/>
    </row>
    <row r="131" spans="1:37" ht="39.950000000000003" customHeight="1" x14ac:dyDescent="0.25">
      <c r="A131" s="83">
        <v>14</v>
      </c>
      <c r="B131" s="84" t="s">
        <v>519</v>
      </c>
      <c r="C131" s="51">
        <v>128</v>
      </c>
      <c r="D131" s="52" t="s">
        <v>367</v>
      </c>
      <c r="E131" s="51" t="s">
        <v>226</v>
      </c>
      <c r="F131" s="51" t="s">
        <v>520</v>
      </c>
      <c r="G131" s="53" t="s">
        <v>368</v>
      </c>
      <c r="H131" s="51" t="s">
        <v>36</v>
      </c>
      <c r="I131" s="54" t="s">
        <v>27</v>
      </c>
      <c r="J131" s="89">
        <v>12.01</v>
      </c>
      <c r="K131" s="35">
        <v>2500</v>
      </c>
      <c r="L131" s="24">
        <f t="shared" si="2"/>
        <v>2500</v>
      </c>
      <c r="M131" s="25" t="str">
        <f t="shared" si="3"/>
        <v>OK</v>
      </c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5"/>
      <c r="AI131" s="75"/>
      <c r="AJ131" s="75"/>
      <c r="AK131" s="75"/>
    </row>
    <row r="132" spans="1:37" ht="39.950000000000003" customHeight="1" x14ac:dyDescent="0.25">
      <c r="A132" s="81">
        <v>15</v>
      </c>
      <c r="B132" s="82" t="s">
        <v>521</v>
      </c>
      <c r="C132" s="47">
        <v>129</v>
      </c>
      <c r="D132" s="48" t="s">
        <v>316</v>
      </c>
      <c r="E132" s="47" t="s">
        <v>227</v>
      </c>
      <c r="F132" s="47" t="s">
        <v>411</v>
      </c>
      <c r="G132" s="64" t="s">
        <v>369</v>
      </c>
      <c r="H132" s="47" t="s">
        <v>37</v>
      </c>
      <c r="I132" s="50" t="s">
        <v>27</v>
      </c>
      <c r="J132" s="88">
        <v>22.12</v>
      </c>
      <c r="K132" s="35">
        <v>300</v>
      </c>
      <c r="L132" s="24">
        <f t="shared" si="2"/>
        <v>300</v>
      </c>
      <c r="M132" s="25" t="str">
        <f t="shared" si="3"/>
        <v>OK</v>
      </c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5"/>
      <c r="AI132" s="75"/>
      <c r="AJ132" s="75"/>
      <c r="AK132" s="75"/>
    </row>
    <row r="133" spans="1:37" ht="39.950000000000003" customHeight="1" x14ac:dyDescent="0.25">
      <c r="A133" s="109">
        <v>16</v>
      </c>
      <c r="B133" s="112" t="s">
        <v>410</v>
      </c>
      <c r="C133" s="51">
        <v>130</v>
      </c>
      <c r="D133" s="52" t="s">
        <v>316</v>
      </c>
      <c r="E133" s="51" t="s">
        <v>176</v>
      </c>
      <c r="F133" s="51" t="s">
        <v>520</v>
      </c>
      <c r="G133" s="53" t="s">
        <v>177</v>
      </c>
      <c r="H133" s="51" t="s">
        <v>37</v>
      </c>
      <c r="I133" s="54" t="s">
        <v>27</v>
      </c>
      <c r="J133" s="89">
        <v>9.0500000000000007</v>
      </c>
      <c r="K133" s="35"/>
      <c r="L133" s="24">
        <f t="shared" ref="L133:L196" si="4">K133-(SUM(N133:AG133))</f>
        <v>0</v>
      </c>
      <c r="M133" s="25" t="str">
        <f t="shared" ref="M133:M196" si="5">IF(L133&lt;0,"ATENÇÃO","OK")</f>
        <v>OK</v>
      </c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5"/>
      <c r="AI133" s="75"/>
      <c r="AJ133" s="75"/>
      <c r="AK133" s="75"/>
    </row>
    <row r="134" spans="1:37" ht="39.950000000000003" customHeight="1" x14ac:dyDescent="0.25">
      <c r="A134" s="110"/>
      <c r="B134" s="113"/>
      <c r="C134" s="51">
        <v>131</v>
      </c>
      <c r="D134" s="52" t="s">
        <v>316</v>
      </c>
      <c r="E134" s="51" t="s">
        <v>178</v>
      </c>
      <c r="F134" s="51" t="s">
        <v>520</v>
      </c>
      <c r="G134" s="53" t="s">
        <v>179</v>
      </c>
      <c r="H134" s="51" t="s">
        <v>37</v>
      </c>
      <c r="I134" s="54" t="s">
        <v>27</v>
      </c>
      <c r="J134" s="89">
        <v>9.0500000000000007</v>
      </c>
      <c r="K134" s="35"/>
      <c r="L134" s="24">
        <f t="shared" si="4"/>
        <v>0</v>
      </c>
      <c r="M134" s="25" t="str">
        <f t="shared" si="5"/>
        <v>OK</v>
      </c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5"/>
      <c r="AI134" s="75"/>
      <c r="AJ134" s="75"/>
      <c r="AK134" s="75"/>
    </row>
    <row r="135" spans="1:37" ht="39.950000000000003" customHeight="1" x14ac:dyDescent="0.25">
      <c r="A135" s="110"/>
      <c r="B135" s="113"/>
      <c r="C135" s="51">
        <v>132</v>
      </c>
      <c r="D135" s="52" t="s">
        <v>316</v>
      </c>
      <c r="E135" s="51" t="s">
        <v>180</v>
      </c>
      <c r="F135" s="51" t="s">
        <v>520</v>
      </c>
      <c r="G135" s="53" t="s">
        <v>181</v>
      </c>
      <c r="H135" s="51" t="s">
        <v>37</v>
      </c>
      <c r="I135" s="54" t="s">
        <v>27</v>
      </c>
      <c r="J135" s="89">
        <v>9.0500000000000007</v>
      </c>
      <c r="K135" s="35"/>
      <c r="L135" s="24">
        <f t="shared" si="4"/>
        <v>0</v>
      </c>
      <c r="M135" s="25" t="str">
        <f t="shared" si="5"/>
        <v>OK</v>
      </c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5"/>
      <c r="AI135" s="75"/>
      <c r="AJ135" s="75"/>
      <c r="AK135" s="75"/>
    </row>
    <row r="136" spans="1:37" ht="39.950000000000003" customHeight="1" x14ac:dyDescent="0.25">
      <c r="A136" s="110"/>
      <c r="B136" s="113"/>
      <c r="C136" s="51">
        <v>133</v>
      </c>
      <c r="D136" s="52" t="s">
        <v>316</v>
      </c>
      <c r="E136" s="51" t="s">
        <v>182</v>
      </c>
      <c r="F136" s="51" t="s">
        <v>520</v>
      </c>
      <c r="G136" s="53" t="s">
        <v>183</v>
      </c>
      <c r="H136" s="51" t="s">
        <v>37</v>
      </c>
      <c r="I136" s="54" t="s">
        <v>27</v>
      </c>
      <c r="J136" s="89">
        <v>9.0500000000000007</v>
      </c>
      <c r="K136" s="35"/>
      <c r="L136" s="24">
        <f t="shared" si="4"/>
        <v>0</v>
      </c>
      <c r="M136" s="25" t="str">
        <f t="shared" si="5"/>
        <v>OK</v>
      </c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5"/>
      <c r="AI136" s="75"/>
      <c r="AJ136" s="75"/>
      <c r="AK136" s="75"/>
    </row>
    <row r="137" spans="1:37" ht="39.950000000000003" customHeight="1" x14ac:dyDescent="0.25">
      <c r="A137" s="110"/>
      <c r="B137" s="113"/>
      <c r="C137" s="51">
        <v>134</v>
      </c>
      <c r="D137" s="52" t="s">
        <v>316</v>
      </c>
      <c r="E137" s="51" t="s">
        <v>184</v>
      </c>
      <c r="F137" s="51" t="s">
        <v>458</v>
      </c>
      <c r="G137" s="53" t="s">
        <v>185</v>
      </c>
      <c r="H137" s="51" t="s">
        <v>34</v>
      </c>
      <c r="I137" s="54" t="s">
        <v>27</v>
      </c>
      <c r="J137" s="89">
        <v>20.39</v>
      </c>
      <c r="K137" s="35">
        <v>5</v>
      </c>
      <c r="L137" s="24">
        <f t="shared" si="4"/>
        <v>5</v>
      </c>
      <c r="M137" s="25" t="str">
        <f t="shared" si="5"/>
        <v>OK</v>
      </c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5"/>
      <c r="AI137" s="75"/>
      <c r="AJ137" s="75"/>
      <c r="AK137" s="75"/>
    </row>
    <row r="138" spans="1:37" ht="39.950000000000003" customHeight="1" x14ac:dyDescent="0.25">
      <c r="A138" s="110"/>
      <c r="B138" s="113"/>
      <c r="C138" s="51">
        <v>135</v>
      </c>
      <c r="D138" s="52" t="s">
        <v>375</v>
      </c>
      <c r="E138" s="51" t="s">
        <v>228</v>
      </c>
      <c r="F138" s="51" t="s">
        <v>522</v>
      </c>
      <c r="G138" s="53" t="s">
        <v>229</v>
      </c>
      <c r="H138" s="51" t="s">
        <v>230</v>
      </c>
      <c r="I138" s="54" t="s">
        <v>138</v>
      </c>
      <c r="J138" s="89">
        <v>93.05</v>
      </c>
      <c r="K138" s="35">
        <v>1</v>
      </c>
      <c r="L138" s="24">
        <f t="shared" si="4"/>
        <v>1</v>
      </c>
      <c r="M138" s="25" t="str">
        <f t="shared" si="5"/>
        <v>OK</v>
      </c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5"/>
      <c r="AI138" s="75"/>
      <c r="AJ138" s="75"/>
      <c r="AK138" s="75"/>
    </row>
    <row r="139" spans="1:37" ht="39.950000000000003" customHeight="1" x14ac:dyDescent="0.25">
      <c r="A139" s="110"/>
      <c r="B139" s="113"/>
      <c r="C139" s="51">
        <v>136</v>
      </c>
      <c r="D139" s="52" t="s">
        <v>316</v>
      </c>
      <c r="E139" s="51" t="s">
        <v>523</v>
      </c>
      <c r="F139" s="51" t="s">
        <v>522</v>
      </c>
      <c r="G139" s="53" t="s">
        <v>524</v>
      </c>
      <c r="H139" s="51" t="s">
        <v>230</v>
      </c>
      <c r="I139" s="80" t="s">
        <v>27</v>
      </c>
      <c r="J139" s="89">
        <v>51.33</v>
      </c>
      <c r="K139" s="35"/>
      <c r="L139" s="24">
        <f t="shared" si="4"/>
        <v>0</v>
      </c>
      <c r="M139" s="25" t="str">
        <f t="shared" si="5"/>
        <v>OK</v>
      </c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5"/>
      <c r="AI139" s="75"/>
      <c r="AJ139" s="75"/>
      <c r="AK139" s="75"/>
    </row>
    <row r="140" spans="1:37" ht="39.950000000000003" customHeight="1" x14ac:dyDescent="0.25">
      <c r="A140" s="110"/>
      <c r="B140" s="113"/>
      <c r="C140" s="51">
        <v>137</v>
      </c>
      <c r="D140" s="52" t="s">
        <v>316</v>
      </c>
      <c r="E140" s="51" t="s">
        <v>173</v>
      </c>
      <c r="F140" s="51" t="s">
        <v>525</v>
      </c>
      <c r="G140" s="53" t="s">
        <v>346</v>
      </c>
      <c r="H140" s="51" t="s">
        <v>34</v>
      </c>
      <c r="I140" s="54" t="s">
        <v>27</v>
      </c>
      <c r="J140" s="89">
        <v>32.07</v>
      </c>
      <c r="K140" s="35"/>
      <c r="L140" s="24">
        <f t="shared" si="4"/>
        <v>0</v>
      </c>
      <c r="M140" s="25" t="str">
        <f t="shared" si="5"/>
        <v>OK</v>
      </c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5"/>
      <c r="AI140" s="75"/>
      <c r="AJ140" s="75"/>
      <c r="AK140" s="75"/>
    </row>
    <row r="141" spans="1:37" ht="39.950000000000003" customHeight="1" x14ac:dyDescent="0.25">
      <c r="A141" s="110"/>
      <c r="B141" s="113"/>
      <c r="C141" s="51">
        <v>138</v>
      </c>
      <c r="D141" s="52" t="s">
        <v>316</v>
      </c>
      <c r="E141" s="51" t="s">
        <v>174</v>
      </c>
      <c r="F141" s="51" t="s">
        <v>525</v>
      </c>
      <c r="G141" s="53" t="s">
        <v>347</v>
      </c>
      <c r="H141" s="51" t="s">
        <v>34</v>
      </c>
      <c r="I141" s="54" t="s">
        <v>27</v>
      </c>
      <c r="J141" s="89">
        <v>45.74</v>
      </c>
      <c r="K141" s="35"/>
      <c r="L141" s="24">
        <f t="shared" si="4"/>
        <v>0</v>
      </c>
      <c r="M141" s="25" t="str">
        <f t="shared" si="5"/>
        <v>OK</v>
      </c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5"/>
      <c r="AI141" s="75"/>
      <c r="AJ141" s="75"/>
      <c r="AK141" s="75"/>
    </row>
    <row r="142" spans="1:37" ht="39.950000000000003" customHeight="1" x14ac:dyDescent="0.25">
      <c r="A142" s="110"/>
      <c r="B142" s="113"/>
      <c r="C142" s="51">
        <v>139</v>
      </c>
      <c r="D142" s="52" t="s">
        <v>316</v>
      </c>
      <c r="E142" s="51" t="s">
        <v>175</v>
      </c>
      <c r="F142" s="51" t="s">
        <v>424</v>
      </c>
      <c r="G142" s="53" t="s">
        <v>526</v>
      </c>
      <c r="H142" s="51" t="s">
        <v>25</v>
      </c>
      <c r="I142" s="54" t="s">
        <v>27</v>
      </c>
      <c r="J142" s="89">
        <v>5.64</v>
      </c>
      <c r="K142" s="35"/>
      <c r="L142" s="24">
        <f t="shared" si="4"/>
        <v>0</v>
      </c>
      <c r="M142" s="25" t="str">
        <f t="shared" si="5"/>
        <v>OK</v>
      </c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5"/>
      <c r="AI142" s="75"/>
      <c r="AJ142" s="75"/>
      <c r="AK142" s="75"/>
    </row>
    <row r="143" spans="1:37" ht="39.950000000000003" customHeight="1" x14ac:dyDescent="0.25">
      <c r="A143" s="110"/>
      <c r="B143" s="113"/>
      <c r="C143" s="51">
        <v>140</v>
      </c>
      <c r="D143" s="52" t="s">
        <v>316</v>
      </c>
      <c r="E143" s="51" t="s">
        <v>370</v>
      </c>
      <c r="F143" s="51" t="s">
        <v>527</v>
      </c>
      <c r="G143" s="53" t="s">
        <v>371</v>
      </c>
      <c r="H143" s="51" t="s">
        <v>36</v>
      </c>
      <c r="I143" s="54" t="s">
        <v>27</v>
      </c>
      <c r="J143" s="89">
        <v>37</v>
      </c>
      <c r="K143" s="35">
        <v>1</v>
      </c>
      <c r="L143" s="24">
        <f t="shared" si="4"/>
        <v>0</v>
      </c>
      <c r="M143" s="25" t="str">
        <f t="shared" si="5"/>
        <v>OK</v>
      </c>
      <c r="N143" s="74">
        <v>1</v>
      </c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5"/>
      <c r="AI143" s="75"/>
      <c r="AJ143" s="75"/>
      <c r="AK143" s="75"/>
    </row>
    <row r="144" spans="1:37" ht="39.950000000000003" customHeight="1" x14ac:dyDescent="0.25">
      <c r="A144" s="111"/>
      <c r="B144" s="114"/>
      <c r="C144" s="51">
        <v>141</v>
      </c>
      <c r="D144" s="52" t="s">
        <v>316</v>
      </c>
      <c r="E144" s="51" t="s">
        <v>372</v>
      </c>
      <c r="F144" s="51" t="s">
        <v>528</v>
      </c>
      <c r="G144" s="53" t="s">
        <v>373</v>
      </c>
      <c r="H144" s="51" t="s">
        <v>374</v>
      </c>
      <c r="I144" s="54" t="s">
        <v>27</v>
      </c>
      <c r="J144" s="89">
        <v>53.27</v>
      </c>
      <c r="K144" s="35">
        <v>1</v>
      </c>
      <c r="L144" s="24">
        <f t="shared" si="4"/>
        <v>0</v>
      </c>
      <c r="M144" s="25" t="str">
        <f t="shared" si="5"/>
        <v>OK</v>
      </c>
      <c r="N144" s="74">
        <v>1</v>
      </c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5"/>
      <c r="AI144" s="75"/>
      <c r="AJ144" s="75"/>
      <c r="AK144" s="75"/>
    </row>
    <row r="145" spans="1:37" ht="39.950000000000003" customHeight="1" x14ac:dyDescent="0.25">
      <c r="A145" s="126">
        <v>17</v>
      </c>
      <c r="B145" s="126" t="s">
        <v>529</v>
      </c>
      <c r="C145" s="47">
        <v>142</v>
      </c>
      <c r="D145" s="48" t="s">
        <v>318</v>
      </c>
      <c r="E145" s="47" t="s">
        <v>223</v>
      </c>
      <c r="F145" s="47" t="s">
        <v>530</v>
      </c>
      <c r="G145" s="49" t="s">
        <v>364</v>
      </c>
      <c r="H145" s="47" t="s">
        <v>28</v>
      </c>
      <c r="I145" s="50" t="s">
        <v>27</v>
      </c>
      <c r="J145" s="88">
        <v>14.58</v>
      </c>
      <c r="K145" s="35">
        <v>2</v>
      </c>
      <c r="L145" s="24">
        <f t="shared" si="4"/>
        <v>2</v>
      </c>
      <c r="M145" s="25" t="str">
        <f t="shared" si="5"/>
        <v>OK</v>
      </c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5"/>
      <c r="AI145" s="75"/>
      <c r="AJ145" s="75"/>
      <c r="AK145" s="75"/>
    </row>
    <row r="146" spans="1:37" ht="39.950000000000003" customHeight="1" x14ac:dyDescent="0.25">
      <c r="A146" s="127"/>
      <c r="B146" s="127"/>
      <c r="C146" s="47">
        <v>143</v>
      </c>
      <c r="D146" s="48" t="s">
        <v>318</v>
      </c>
      <c r="E146" s="47" t="s">
        <v>224</v>
      </c>
      <c r="F146" s="47" t="s">
        <v>530</v>
      </c>
      <c r="G146" s="49" t="s">
        <v>365</v>
      </c>
      <c r="H146" s="47" t="s">
        <v>28</v>
      </c>
      <c r="I146" s="50" t="s">
        <v>27</v>
      </c>
      <c r="J146" s="88">
        <v>19.54</v>
      </c>
      <c r="K146" s="35">
        <v>2</v>
      </c>
      <c r="L146" s="24">
        <f t="shared" si="4"/>
        <v>2</v>
      </c>
      <c r="M146" s="25" t="str">
        <f t="shared" si="5"/>
        <v>OK</v>
      </c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5"/>
      <c r="AI146" s="75"/>
      <c r="AJ146" s="75"/>
      <c r="AK146" s="75"/>
    </row>
    <row r="147" spans="1:37" ht="39.950000000000003" customHeight="1" x14ac:dyDescent="0.25">
      <c r="A147" s="127"/>
      <c r="B147" s="127"/>
      <c r="C147" s="47">
        <v>144</v>
      </c>
      <c r="D147" s="48" t="s">
        <v>318</v>
      </c>
      <c r="E147" s="47" t="s">
        <v>249</v>
      </c>
      <c r="F147" s="47" t="s">
        <v>510</v>
      </c>
      <c r="G147" s="49" t="s">
        <v>250</v>
      </c>
      <c r="H147" s="47" t="s">
        <v>25</v>
      </c>
      <c r="I147" s="50" t="s">
        <v>27</v>
      </c>
      <c r="J147" s="88">
        <v>43.06</v>
      </c>
      <c r="K147" s="35"/>
      <c r="L147" s="24">
        <f t="shared" si="4"/>
        <v>0</v>
      </c>
      <c r="M147" s="25" t="str">
        <f t="shared" si="5"/>
        <v>OK</v>
      </c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5"/>
      <c r="AI147" s="75"/>
      <c r="AJ147" s="75"/>
      <c r="AK147" s="75"/>
    </row>
    <row r="148" spans="1:37" ht="39.950000000000003" customHeight="1" x14ac:dyDescent="0.25">
      <c r="A148" s="127"/>
      <c r="B148" s="127"/>
      <c r="C148" s="47">
        <v>145</v>
      </c>
      <c r="D148" s="48" t="s">
        <v>318</v>
      </c>
      <c r="E148" s="47" t="s">
        <v>251</v>
      </c>
      <c r="F148" s="47" t="s">
        <v>457</v>
      </c>
      <c r="G148" s="62" t="s">
        <v>531</v>
      </c>
      <c r="H148" s="47" t="s">
        <v>25</v>
      </c>
      <c r="I148" s="50" t="s">
        <v>27</v>
      </c>
      <c r="J148" s="88">
        <v>7.36</v>
      </c>
      <c r="K148" s="35">
        <v>10</v>
      </c>
      <c r="L148" s="24">
        <f t="shared" si="4"/>
        <v>0</v>
      </c>
      <c r="M148" s="25" t="str">
        <f t="shared" si="5"/>
        <v>OK</v>
      </c>
      <c r="N148" s="74">
        <v>10</v>
      </c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5"/>
      <c r="AI148" s="75"/>
      <c r="AJ148" s="75"/>
      <c r="AK148" s="75"/>
    </row>
    <row r="149" spans="1:37" ht="39.950000000000003" customHeight="1" x14ac:dyDescent="0.25">
      <c r="A149" s="127"/>
      <c r="B149" s="127"/>
      <c r="C149" s="47">
        <v>146</v>
      </c>
      <c r="D149" s="48" t="s">
        <v>318</v>
      </c>
      <c r="E149" s="47" t="s">
        <v>252</v>
      </c>
      <c r="F149" s="47" t="s">
        <v>532</v>
      </c>
      <c r="G149" s="62" t="s">
        <v>253</v>
      </c>
      <c r="H149" s="47" t="s">
        <v>25</v>
      </c>
      <c r="I149" s="50" t="s">
        <v>27</v>
      </c>
      <c r="J149" s="88">
        <v>1</v>
      </c>
      <c r="K149" s="35"/>
      <c r="L149" s="24">
        <f t="shared" si="4"/>
        <v>0</v>
      </c>
      <c r="M149" s="25" t="str">
        <f t="shared" si="5"/>
        <v>OK</v>
      </c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5"/>
      <c r="AI149" s="75"/>
      <c r="AJ149" s="75"/>
      <c r="AK149" s="75"/>
    </row>
    <row r="150" spans="1:37" ht="39.950000000000003" customHeight="1" x14ac:dyDescent="0.25">
      <c r="A150" s="127"/>
      <c r="B150" s="127"/>
      <c r="C150" s="47">
        <v>147</v>
      </c>
      <c r="D150" s="48" t="s">
        <v>316</v>
      </c>
      <c r="E150" s="47" t="s">
        <v>239</v>
      </c>
      <c r="F150" s="47" t="s">
        <v>435</v>
      </c>
      <c r="G150" s="49" t="s">
        <v>240</v>
      </c>
      <c r="H150" s="47" t="s">
        <v>25</v>
      </c>
      <c r="I150" s="50" t="s">
        <v>27</v>
      </c>
      <c r="J150" s="88">
        <v>0.75</v>
      </c>
      <c r="K150" s="35">
        <v>300</v>
      </c>
      <c r="L150" s="24">
        <f t="shared" si="4"/>
        <v>200</v>
      </c>
      <c r="M150" s="25" t="str">
        <f t="shared" si="5"/>
        <v>OK</v>
      </c>
      <c r="N150" s="74">
        <v>100</v>
      </c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5"/>
      <c r="AI150" s="75"/>
      <c r="AJ150" s="75"/>
      <c r="AK150" s="75"/>
    </row>
    <row r="151" spans="1:37" ht="39.950000000000003" customHeight="1" x14ac:dyDescent="0.25">
      <c r="A151" s="127"/>
      <c r="B151" s="127"/>
      <c r="C151" s="47">
        <v>148</v>
      </c>
      <c r="D151" s="48" t="s">
        <v>316</v>
      </c>
      <c r="E151" s="47" t="s">
        <v>241</v>
      </c>
      <c r="F151" s="47" t="s">
        <v>533</v>
      </c>
      <c r="G151" s="57" t="s">
        <v>242</v>
      </c>
      <c r="H151" s="47" t="s">
        <v>25</v>
      </c>
      <c r="I151" s="50" t="s">
        <v>27</v>
      </c>
      <c r="J151" s="88">
        <v>2.16</v>
      </c>
      <c r="K151" s="35">
        <v>300</v>
      </c>
      <c r="L151" s="24">
        <f t="shared" si="4"/>
        <v>200</v>
      </c>
      <c r="M151" s="25" t="str">
        <f t="shared" si="5"/>
        <v>OK</v>
      </c>
      <c r="N151" s="74">
        <v>100</v>
      </c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5"/>
      <c r="AI151" s="75"/>
      <c r="AJ151" s="75"/>
      <c r="AK151" s="75"/>
    </row>
    <row r="152" spans="1:37" ht="39.950000000000003" customHeight="1" x14ac:dyDescent="0.25">
      <c r="A152" s="127"/>
      <c r="B152" s="127"/>
      <c r="C152" s="47">
        <v>149</v>
      </c>
      <c r="D152" s="48" t="s">
        <v>316</v>
      </c>
      <c r="E152" s="47" t="s">
        <v>254</v>
      </c>
      <c r="F152" s="47" t="s">
        <v>435</v>
      </c>
      <c r="G152" s="49" t="s">
        <v>255</v>
      </c>
      <c r="H152" s="47" t="s">
        <v>25</v>
      </c>
      <c r="I152" s="50" t="s">
        <v>27</v>
      </c>
      <c r="J152" s="88">
        <v>2</v>
      </c>
      <c r="K152" s="35">
        <v>50</v>
      </c>
      <c r="L152" s="24">
        <f t="shared" si="4"/>
        <v>50</v>
      </c>
      <c r="M152" s="25" t="str">
        <f t="shared" si="5"/>
        <v>OK</v>
      </c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5"/>
      <c r="AI152" s="75"/>
      <c r="AJ152" s="75"/>
      <c r="AK152" s="75"/>
    </row>
    <row r="153" spans="1:37" ht="39.950000000000003" customHeight="1" x14ac:dyDescent="0.25">
      <c r="A153" s="127"/>
      <c r="B153" s="127"/>
      <c r="C153" s="47">
        <v>150</v>
      </c>
      <c r="D153" s="48" t="s">
        <v>316</v>
      </c>
      <c r="E153" s="47" t="s">
        <v>256</v>
      </c>
      <c r="F153" s="47" t="s">
        <v>435</v>
      </c>
      <c r="G153" s="49" t="s">
        <v>257</v>
      </c>
      <c r="H153" s="47" t="s">
        <v>25</v>
      </c>
      <c r="I153" s="50" t="s">
        <v>27</v>
      </c>
      <c r="J153" s="88">
        <v>2.19</v>
      </c>
      <c r="K153" s="35">
        <v>100</v>
      </c>
      <c r="L153" s="24">
        <f t="shared" si="4"/>
        <v>50</v>
      </c>
      <c r="M153" s="25" t="str">
        <f t="shared" si="5"/>
        <v>OK</v>
      </c>
      <c r="N153" s="74">
        <v>50</v>
      </c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5"/>
      <c r="AI153" s="75"/>
      <c r="AJ153" s="75"/>
      <c r="AK153" s="75"/>
    </row>
    <row r="154" spans="1:37" ht="39.950000000000003" customHeight="1" x14ac:dyDescent="0.25">
      <c r="A154" s="127"/>
      <c r="B154" s="127"/>
      <c r="C154" s="47">
        <v>151</v>
      </c>
      <c r="D154" s="48" t="s">
        <v>316</v>
      </c>
      <c r="E154" s="47" t="s">
        <v>245</v>
      </c>
      <c r="F154" s="47" t="s">
        <v>534</v>
      </c>
      <c r="G154" s="62" t="s">
        <v>246</v>
      </c>
      <c r="H154" s="47" t="s">
        <v>25</v>
      </c>
      <c r="I154" s="50" t="s">
        <v>27</v>
      </c>
      <c r="J154" s="88">
        <v>8.9499999999999993</v>
      </c>
      <c r="K154" s="35">
        <v>20</v>
      </c>
      <c r="L154" s="24">
        <f t="shared" si="4"/>
        <v>20</v>
      </c>
      <c r="M154" s="25" t="str">
        <f t="shared" si="5"/>
        <v>OK</v>
      </c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  <c r="AG154" s="74"/>
      <c r="AH154" s="75"/>
      <c r="AI154" s="75"/>
      <c r="AJ154" s="75"/>
      <c r="AK154" s="75"/>
    </row>
    <row r="155" spans="1:37" ht="39.950000000000003" customHeight="1" x14ac:dyDescent="0.25">
      <c r="A155" s="127"/>
      <c r="B155" s="127"/>
      <c r="C155" s="47">
        <v>152</v>
      </c>
      <c r="D155" s="48" t="s">
        <v>316</v>
      </c>
      <c r="E155" s="47" t="s">
        <v>247</v>
      </c>
      <c r="F155" s="47" t="s">
        <v>534</v>
      </c>
      <c r="G155" s="62" t="s">
        <v>248</v>
      </c>
      <c r="H155" s="47" t="s">
        <v>25</v>
      </c>
      <c r="I155" s="50" t="s">
        <v>27</v>
      </c>
      <c r="J155" s="88">
        <v>9.67</v>
      </c>
      <c r="K155" s="35">
        <v>20</v>
      </c>
      <c r="L155" s="24">
        <f t="shared" si="4"/>
        <v>20</v>
      </c>
      <c r="M155" s="25" t="str">
        <f t="shared" si="5"/>
        <v>OK</v>
      </c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  <c r="AF155" s="74"/>
      <c r="AG155" s="74"/>
      <c r="AH155" s="75"/>
      <c r="AI155" s="75"/>
      <c r="AJ155" s="75"/>
      <c r="AK155" s="75"/>
    </row>
    <row r="156" spans="1:37" ht="39.950000000000003" customHeight="1" x14ac:dyDescent="0.25">
      <c r="A156" s="127"/>
      <c r="B156" s="127"/>
      <c r="C156" s="47">
        <v>153</v>
      </c>
      <c r="D156" s="48" t="s">
        <v>316</v>
      </c>
      <c r="E156" s="47" t="s">
        <v>258</v>
      </c>
      <c r="F156" s="47" t="s">
        <v>435</v>
      </c>
      <c r="G156" s="49" t="s">
        <v>259</v>
      </c>
      <c r="H156" s="47" t="s">
        <v>25</v>
      </c>
      <c r="I156" s="50" t="s">
        <v>27</v>
      </c>
      <c r="J156" s="88">
        <v>27.02</v>
      </c>
      <c r="K156" s="35"/>
      <c r="L156" s="24">
        <f t="shared" si="4"/>
        <v>0</v>
      </c>
      <c r="M156" s="25" t="str">
        <f t="shared" si="5"/>
        <v>OK</v>
      </c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74"/>
      <c r="AH156" s="75"/>
      <c r="AI156" s="75"/>
      <c r="AJ156" s="75"/>
      <c r="AK156" s="75"/>
    </row>
    <row r="157" spans="1:37" ht="39.950000000000003" customHeight="1" x14ac:dyDescent="0.25">
      <c r="A157" s="127"/>
      <c r="B157" s="127"/>
      <c r="C157" s="47">
        <v>154</v>
      </c>
      <c r="D157" s="48" t="s">
        <v>316</v>
      </c>
      <c r="E157" s="47" t="s">
        <v>243</v>
      </c>
      <c r="F157" s="47" t="s">
        <v>510</v>
      </c>
      <c r="G157" s="56" t="s">
        <v>244</v>
      </c>
      <c r="H157" s="47" t="s">
        <v>25</v>
      </c>
      <c r="I157" s="50" t="s">
        <v>27</v>
      </c>
      <c r="J157" s="88">
        <v>2.2400000000000002</v>
      </c>
      <c r="K157" s="41">
        <v>200</v>
      </c>
      <c r="L157" s="24">
        <f t="shared" si="4"/>
        <v>0</v>
      </c>
      <c r="M157" s="25" t="str">
        <f t="shared" si="5"/>
        <v>OK</v>
      </c>
      <c r="N157" s="74">
        <v>200</v>
      </c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5"/>
      <c r="AI157" s="75"/>
      <c r="AJ157" s="75"/>
      <c r="AK157" s="75"/>
    </row>
    <row r="158" spans="1:37" ht="39.950000000000003" customHeight="1" x14ac:dyDescent="0.25">
      <c r="A158" s="128"/>
      <c r="B158" s="128"/>
      <c r="C158" s="47">
        <v>155</v>
      </c>
      <c r="D158" s="48" t="s">
        <v>316</v>
      </c>
      <c r="E158" s="47" t="s">
        <v>535</v>
      </c>
      <c r="F158" s="47" t="s">
        <v>536</v>
      </c>
      <c r="G158" s="49" t="s">
        <v>537</v>
      </c>
      <c r="H158" s="47" t="s">
        <v>490</v>
      </c>
      <c r="I158" s="65" t="s">
        <v>27</v>
      </c>
      <c r="J158" s="92">
        <v>41.8</v>
      </c>
      <c r="K158" s="40"/>
      <c r="L158" s="24">
        <f t="shared" si="4"/>
        <v>0</v>
      </c>
      <c r="M158" s="25" t="str">
        <f t="shared" si="5"/>
        <v>OK</v>
      </c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4"/>
      <c r="AH158" s="75"/>
      <c r="AI158" s="75"/>
      <c r="AJ158" s="75"/>
      <c r="AK158" s="75"/>
    </row>
    <row r="159" spans="1:37" ht="39.950000000000003" customHeight="1" x14ac:dyDescent="0.25">
      <c r="A159" s="109">
        <v>18</v>
      </c>
      <c r="B159" s="109" t="s">
        <v>529</v>
      </c>
      <c r="C159" s="51">
        <v>156</v>
      </c>
      <c r="D159" s="52" t="s">
        <v>318</v>
      </c>
      <c r="E159" s="51" t="s">
        <v>54</v>
      </c>
      <c r="F159" s="51" t="s">
        <v>538</v>
      </c>
      <c r="G159" s="53" t="s">
        <v>319</v>
      </c>
      <c r="H159" s="51" t="s">
        <v>28</v>
      </c>
      <c r="I159" s="54" t="s">
        <v>27</v>
      </c>
      <c r="J159" s="89">
        <v>3.1</v>
      </c>
      <c r="K159" s="35"/>
      <c r="L159" s="24">
        <f t="shared" si="4"/>
        <v>0</v>
      </c>
      <c r="M159" s="25" t="str">
        <f t="shared" si="5"/>
        <v>OK</v>
      </c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5"/>
      <c r="AI159" s="75"/>
      <c r="AJ159" s="75"/>
      <c r="AK159" s="75"/>
    </row>
    <row r="160" spans="1:37" ht="39.950000000000003" customHeight="1" x14ac:dyDescent="0.25">
      <c r="A160" s="110"/>
      <c r="B160" s="110"/>
      <c r="C160" s="51">
        <v>157</v>
      </c>
      <c r="D160" s="52" t="s">
        <v>318</v>
      </c>
      <c r="E160" s="51" t="s">
        <v>213</v>
      </c>
      <c r="F160" s="51" t="s">
        <v>416</v>
      </c>
      <c r="G160" s="63" t="s">
        <v>214</v>
      </c>
      <c r="H160" s="51" t="s">
        <v>25</v>
      </c>
      <c r="I160" s="54" t="s">
        <v>27</v>
      </c>
      <c r="J160" s="89">
        <v>22.63</v>
      </c>
      <c r="K160" s="35">
        <v>30</v>
      </c>
      <c r="L160" s="24">
        <f t="shared" si="4"/>
        <v>30</v>
      </c>
      <c r="M160" s="25" t="str">
        <f t="shared" si="5"/>
        <v>OK</v>
      </c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5"/>
      <c r="AI160" s="75"/>
      <c r="AJ160" s="75"/>
      <c r="AK160" s="75"/>
    </row>
    <row r="161" spans="1:37" ht="39.950000000000003" customHeight="1" x14ac:dyDescent="0.25">
      <c r="A161" s="110"/>
      <c r="B161" s="110"/>
      <c r="C161" s="51">
        <v>158</v>
      </c>
      <c r="D161" s="52" t="s">
        <v>318</v>
      </c>
      <c r="E161" s="51" t="s">
        <v>539</v>
      </c>
      <c r="F161" s="51" t="s">
        <v>416</v>
      </c>
      <c r="G161" s="63" t="s">
        <v>540</v>
      </c>
      <c r="H161" s="51" t="s">
        <v>490</v>
      </c>
      <c r="I161" s="54" t="s">
        <v>27</v>
      </c>
      <c r="J161" s="89">
        <v>37.479999999999997</v>
      </c>
      <c r="K161" s="35"/>
      <c r="L161" s="24">
        <f t="shared" si="4"/>
        <v>0</v>
      </c>
      <c r="M161" s="25" t="str">
        <f t="shared" si="5"/>
        <v>OK</v>
      </c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5"/>
      <c r="AI161" s="75"/>
      <c r="AJ161" s="75"/>
      <c r="AK161" s="75"/>
    </row>
    <row r="162" spans="1:37" ht="39.950000000000003" customHeight="1" x14ac:dyDescent="0.25">
      <c r="A162" s="110"/>
      <c r="B162" s="110"/>
      <c r="C162" s="51">
        <v>159</v>
      </c>
      <c r="D162" s="52" t="s">
        <v>318</v>
      </c>
      <c r="E162" s="51" t="s">
        <v>89</v>
      </c>
      <c r="F162" s="51" t="s">
        <v>412</v>
      </c>
      <c r="G162" s="53" t="s">
        <v>541</v>
      </c>
      <c r="H162" s="51" t="s">
        <v>25</v>
      </c>
      <c r="I162" s="54" t="s">
        <v>27</v>
      </c>
      <c r="J162" s="89">
        <v>2.4300000000000002</v>
      </c>
      <c r="K162" s="35"/>
      <c r="L162" s="24">
        <f t="shared" si="4"/>
        <v>0</v>
      </c>
      <c r="M162" s="25" t="str">
        <f t="shared" si="5"/>
        <v>OK</v>
      </c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  <c r="AH162" s="75"/>
      <c r="AI162" s="75"/>
      <c r="AJ162" s="75"/>
      <c r="AK162" s="75"/>
    </row>
    <row r="163" spans="1:37" ht="39.950000000000003" customHeight="1" x14ac:dyDescent="0.25">
      <c r="A163" s="110"/>
      <c r="B163" s="110"/>
      <c r="C163" s="51">
        <v>160</v>
      </c>
      <c r="D163" s="52" t="s">
        <v>318</v>
      </c>
      <c r="E163" s="51" t="s">
        <v>90</v>
      </c>
      <c r="F163" s="51" t="s">
        <v>412</v>
      </c>
      <c r="G163" s="53" t="s">
        <v>542</v>
      </c>
      <c r="H163" s="51" t="s">
        <v>25</v>
      </c>
      <c r="I163" s="54" t="s">
        <v>27</v>
      </c>
      <c r="J163" s="89">
        <v>2.4300000000000002</v>
      </c>
      <c r="K163" s="35"/>
      <c r="L163" s="24">
        <f t="shared" si="4"/>
        <v>0</v>
      </c>
      <c r="M163" s="25" t="str">
        <f t="shared" si="5"/>
        <v>OK</v>
      </c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5"/>
      <c r="AI163" s="75"/>
      <c r="AJ163" s="75"/>
      <c r="AK163" s="75"/>
    </row>
    <row r="164" spans="1:37" ht="39.950000000000003" customHeight="1" x14ac:dyDescent="0.25">
      <c r="A164" s="110"/>
      <c r="B164" s="110"/>
      <c r="C164" s="51">
        <v>161</v>
      </c>
      <c r="D164" s="52" t="s">
        <v>318</v>
      </c>
      <c r="E164" s="51" t="s">
        <v>91</v>
      </c>
      <c r="F164" s="51" t="s">
        <v>412</v>
      </c>
      <c r="G164" s="53" t="s">
        <v>543</v>
      </c>
      <c r="H164" s="51" t="s">
        <v>25</v>
      </c>
      <c r="I164" s="54" t="s">
        <v>27</v>
      </c>
      <c r="J164" s="89">
        <v>2.4300000000000002</v>
      </c>
      <c r="K164" s="35"/>
      <c r="L164" s="24">
        <f t="shared" si="4"/>
        <v>0</v>
      </c>
      <c r="M164" s="25" t="str">
        <f t="shared" si="5"/>
        <v>OK</v>
      </c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5"/>
      <c r="AI164" s="75"/>
      <c r="AJ164" s="75"/>
      <c r="AK164" s="75"/>
    </row>
    <row r="165" spans="1:37" ht="39.950000000000003" customHeight="1" x14ac:dyDescent="0.25">
      <c r="A165" s="110"/>
      <c r="B165" s="110"/>
      <c r="C165" s="51">
        <v>162</v>
      </c>
      <c r="D165" s="52" t="s">
        <v>318</v>
      </c>
      <c r="E165" s="51" t="s">
        <v>92</v>
      </c>
      <c r="F165" s="51" t="s">
        <v>412</v>
      </c>
      <c r="G165" s="53" t="s">
        <v>544</v>
      </c>
      <c r="H165" s="51" t="s">
        <v>25</v>
      </c>
      <c r="I165" s="54" t="s">
        <v>27</v>
      </c>
      <c r="J165" s="89">
        <v>2.4300000000000002</v>
      </c>
      <c r="K165" s="35"/>
      <c r="L165" s="24">
        <f t="shared" si="4"/>
        <v>0</v>
      </c>
      <c r="M165" s="25" t="str">
        <f t="shared" si="5"/>
        <v>OK</v>
      </c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5"/>
      <c r="AI165" s="75"/>
      <c r="AJ165" s="75"/>
      <c r="AK165" s="75"/>
    </row>
    <row r="166" spans="1:37" ht="39.950000000000003" customHeight="1" x14ac:dyDescent="0.25">
      <c r="A166" s="110"/>
      <c r="B166" s="110"/>
      <c r="C166" s="51">
        <v>163</v>
      </c>
      <c r="D166" s="52" t="s">
        <v>318</v>
      </c>
      <c r="E166" s="51" t="s">
        <v>55</v>
      </c>
      <c r="F166" s="51" t="s">
        <v>545</v>
      </c>
      <c r="G166" s="53" t="s">
        <v>56</v>
      </c>
      <c r="H166" s="51" t="s">
        <v>25</v>
      </c>
      <c r="I166" s="54" t="s">
        <v>27</v>
      </c>
      <c r="J166" s="89">
        <v>6.17</v>
      </c>
      <c r="K166" s="35">
        <v>20</v>
      </c>
      <c r="L166" s="24">
        <f t="shared" si="4"/>
        <v>0</v>
      </c>
      <c r="M166" s="25" t="str">
        <f t="shared" si="5"/>
        <v>OK</v>
      </c>
      <c r="N166" s="74">
        <v>20</v>
      </c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  <c r="AF166" s="74"/>
      <c r="AG166" s="74"/>
      <c r="AH166" s="75"/>
      <c r="AI166" s="75"/>
      <c r="AJ166" s="75"/>
      <c r="AK166" s="75"/>
    </row>
    <row r="167" spans="1:37" ht="39.950000000000003" customHeight="1" x14ac:dyDescent="0.25">
      <c r="A167" s="110"/>
      <c r="B167" s="110"/>
      <c r="C167" s="51">
        <v>164</v>
      </c>
      <c r="D167" s="52" t="s">
        <v>318</v>
      </c>
      <c r="E167" s="51" t="s">
        <v>57</v>
      </c>
      <c r="F167" s="51" t="s">
        <v>418</v>
      </c>
      <c r="G167" s="53" t="s">
        <v>58</v>
      </c>
      <c r="H167" s="51" t="s">
        <v>25</v>
      </c>
      <c r="I167" s="54" t="s">
        <v>27</v>
      </c>
      <c r="J167" s="89">
        <v>7.65</v>
      </c>
      <c r="K167" s="35">
        <v>20</v>
      </c>
      <c r="L167" s="24">
        <f t="shared" si="4"/>
        <v>0</v>
      </c>
      <c r="M167" s="25" t="str">
        <f t="shared" si="5"/>
        <v>OK</v>
      </c>
      <c r="N167" s="74">
        <v>20</v>
      </c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5"/>
      <c r="AI167" s="75"/>
      <c r="AJ167" s="75"/>
      <c r="AK167" s="75"/>
    </row>
    <row r="168" spans="1:37" ht="39.950000000000003" customHeight="1" x14ac:dyDescent="0.25">
      <c r="A168" s="110"/>
      <c r="B168" s="110"/>
      <c r="C168" s="51">
        <v>165</v>
      </c>
      <c r="D168" s="52" t="s">
        <v>318</v>
      </c>
      <c r="E168" s="51" t="s">
        <v>267</v>
      </c>
      <c r="F168" s="51" t="s">
        <v>545</v>
      </c>
      <c r="G168" s="53" t="s">
        <v>377</v>
      </c>
      <c r="H168" s="51" t="s">
        <v>25</v>
      </c>
      <c r="I168" s="54" t="s">
        <v>27</v>
      </c>
      <c r="J168" s="89">
        <v>0.68</v>
      </c>
      <c r="K168" s="35"/>
      <c r="L168" s="24">
        <f t="shared" si="4"/>
        <v>0</v>
      </c>
      <c r="M168" s="25" t="str">
        <f t="shared" si="5"/>
        <v>OK</v>
      </c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  <c r="AC168" s="74"/>
      <c r="AD168" s="74"/>
      <c r="AE168" s="74"/>
      <c r="AF168" s="74"/>
      <c r="AG168" s="74"/>
      <c r="AH168" s="75"/>
      <c r="AI168" s="75"/>
      <c r="AJ168" s="75"/>
      <c r="AK168" s="75"/>
    </row>
    <row r="169" spans="1:37" ht="39.950000000000003" customHeight="1" x14ac:dyDescent="0.25">
      <c r="A169" s="110"/>
      <c r="B169" s="110"/>
      <c r="C169" s="51">
        <v>166</v>
      </c>
      <c r="D169" s="52" t="s">
        <v>318</v>
      </c>
      <c r="E169" s="51" t="s">
        <v>266</v>
      </c>
      <c r="F169" s="51" t="s">
        <v>545</v>
      </c>
      <c r="G169" s="53" t="s">
        <v>376</v>
      </c>
      <c r="H169" s="51" t="s">
        <v>25</v>
      </c>
      <c r="I169" s="54" t="s">
        <v>27</v>
      </c>
      <c r="J169" s="89">
        <v>1.08</v>
      </c>
      <c r="K169" s="35">
        <v>100</v>
      </c>
      <c r="L169" s="24">
        <f t="shared" si="4"/>
        <v>50</v>
      </c>
      <c r="M169" s="25" t="str">
        <f t="shared" si="5"/>
        <v>OK</v>
      </c>
      <c r="N169" s="74">
        <v>50</v>
      </c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  <c r="AC169" s="74"/>
      <c r="AD169" s="74"/>
      <c r="AE169" s="74"/>
      <c r="AF169" s="74"/>
      <c r="AG169" s="74"/>
      <c r="AH169" s="75"/>
      <c r="AI169" s="75"/>
      <c r="AJ169" s="75"/>
      <c r="AK169" s="75"/>
    </row>
    <row r="170" spans="1:37" ht="39.950000000000003" customHeight="1" x14ac:dyDescent="0.25">
      <c r="A170" s="111"/>
      <c r="B170" s="111"/>
      <c r="C170" s="51">
        <v>167</v>
      </c>
      <c r="D170" s="52" t="s">
        <v>318</v>
      </c>
      <c r="E170" s="51" t="s">
        <v>268</v>
      </c>
      <c r="F170" s="51" t="s">
        <v>545</v>
      </c>
      <c r="G170" s="53" t="s">
        <v>378</v>
      </c>
      <c r="H170" s="51" t="s">
        <v>25</v>
      </c>
      <c r="I170" s="54" t="s">
        <v>27</v>
      </c>
      <c r="J170" s="89">
        <v>2.1800000000000002</v>
      </c>
      <c r="K170" s="35">
        <v>50</v>
      </c>
      <c r="L170" s="24">
        <f t="shared" si="4"/>
        <v>25</v>
      </c>
      <c r="M170" s="25" t="str">
        <f t="shared" si="5"/>
        <v>OK</v>
      </c>
      <c r="N170" s="74">
        <v>25</v>
      </c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5"/>
      <c r="AI170" s="75"/>
      <c r="AJ170" s="75"/>
      <c r="AK170" s="75"/>
    </row>
    <row r="171" spans="1:37" ht="39.950000000000003" customHeight="1" x14ac:dyDescent="0.25">
      <c r="A171" s="129">
        <v>19</v>
      </c>
      <c r="B171" s="120" t="s">
        <v>410</v>
      </c>
      <c r="C171" s="47">
        <v>168</v>
      </c>
      <c r="D171" s="48" t="s">
        <v>339</v>
      </c>
      <c r="E171" s="47" t="s">
        <v>139</v>
      </c>
      <c r="F171" s="47" t="s">
        <v>546</v>
      </c>
      <c r="G171" s="67" t="s">
        <v>547</v>
      </c>
      <c r="H171" s="47" t="s">
        <v>140</v>
      </c>
      <c r="I171" s="47" t="s">
        <v>138</v>
      </c>
      <c r="J171" s="92">
        <v>97.07</v>
      </c>
      <c r="K171" s="35"/>
      <c r="L171" s="24">
        <f t="shared" si="4"/>
        <v>0</v>
      </c>
      <c r="M171" s="25" t="str">
        <f t="shared" si="5"/>
        <v>OK</v>
      </c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5"/>
      <c r="AI171" s="75"/>
      <c r="AJ171" s="75"/>
      <c r="AK171" s="75"/>
    </row>
    <row r="172" spans="1:37" ht="39.950000000000003" customHeight="1" x14ac:dyDescent="0.25">
      <c r="A172" s="129"/>
      <c r="B172" s="121"/>
      <c r="C172" s="47">
        <v>169</v>
      </c>
      <c r="D172" s="48" t="s">
        <v>318</v>
      </c>
      <c r="E172" s="47" t="s">
        <v>137</v>
      </c>
      <c r="F172" s="47" t="s">
        <v>457</v>
      </c>
      <c r="G172" s="49" t="s">
        <v>548</v>
      </c>
      <c r="H172" s="47" t="s">
        <v>25</v>
      </c>
      <c r="I172" s="50" t="s">
        <v>27</v>
      </c>
      <c r="J172" s="92">
        <v>0.3</v>
      </c>
      <c r="K172" s="35">
        <v>100</v>
      </c>
      <c r="L172" s="24">
        <f t="shared" si="4"/>
        <v>100</v>
      </c>
      <c r="M172" s="25" t="str">
        <f t="shared" si="5"/>
        <v>OK</v>
      </c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4"/>
      <c r="AH172" s="75"/>
      <c r="AI172" s="75"/>
      <c r="AJ172" s="75"/>
      <c r="AK172" s="75"/>
    </row>
    <row r="173" spans="1:37" ht="39.950000000000003" customHeight="1" x14ac:dyDescent="0.25">
      <c r="A173" s="129"/>
      <c r="B173" s="121"/>
      <c r="C173" s="47">
        <v>170</v>
      </c>
      <c r="D173" s="48" t="s">
        <v>381</v>
      </c>
      <c r="E173" s="47" t="s">
        <v>305</v>
      </c>
      <c r="F173" s="47" t="s">
        <v>549</v>
      </c>
      <c r="G173" s="49" t="s">
        <v>550</v>
      </c>
      <c r="H173" s="47" t="s">
        <v>25</v>
      </c>
      <c r="I173" s="50" t="s">
        <v>61</v>
      </c>
      <c r="J173" s="88">
        <v>8.39</v>
      </c>
      <c r="K173" s="35"/>
      <c r="L173" s="24">
        <f t="shared" si="4"/>
        <v>0</v>
      </c>
      <c r="M173" s="25" t="str">
        <f t="shared" si="5"/>
        <v>OK</v>
      </c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5"/>
      <c r="AI173" s="75"/>
      <c r="AJ173" s="75"/>
      <c r="AK173" s="75"/>
    </row>
    <row r="174" spans="1:37" ht="39.950000000000003" customHeight="1" x14ac:dyDescent="0.25">
      <c r="A174" s="129"/>
      <c r="B174" s="121"/>
      <c r="C174" s="47">
        <v>171</v>
      </c>
      <c r="D174" s="48" t="s">
        <v>318</v>
      </c>
      <c r="E174" s="47" t="s">
        <v>194</v>
      </c>
      <c r="F174" s="47" t="s">
        <v>416</v>
      </c>
      <c r="G174" s="49" t="s">
        <v>195</v>
      </c>
      <c r="H174" s="47" t="s">
        <v>25</v>
      </c>
      <c r="I174" s="50" t="s">
        <v>27</v>
      </c>
      <c r="J174" s="88">
        <v>6.88</v>
      </c>
      <c r="K174" s="35"/>
      <c r="L174" s="24">
        <f t="shared" si="4"/>
        <v>0</v>
      </c>
      <c r="M174" s="25" t="str">
        <f t="shared" si="5"/>
        <v>OK</v>
      </c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74"/>
      <c r="AH174" s="75"/>
      <c r="AI174" s="75"/>
      <c r="AJ174" s="75"/>
      <c r="AK174" s="75"/>
    </row>
    <row r="175" spans="1:37" ht="39.950000000000003" customHeight="1" x14ac:dyDescent="0.25">
      <c r="A175" s="129"/>
      <c r="B175" s="121"/>
      <c r="C175" s="47">
        <v>172</v>
      </c>
      <c r="D175" s="48" t="s">
        <v>318</v>
      </c>
      <c r="E175" s="47" t="s">
        <v>192</v>
      </c>
      <c r="F175" s="47" t="s">
        <v>416</v>
      </c>
      <c r="G175" s="49" t="s">
        <v>193</v>
      </c>
      <c r="H175" s="47" t="s">
        <v>25</v>
      </c>
      <c r="I175" s="50" t="s">
        <v>27</v>
      </c>
      <c r="J175" s="92">
        <v>22.9</v>
      </c>
      <c r="K175" s="35"/>
      <c r="L175" s="24">
        <f t="shared" si="4"/>
        <v>0</v>
      </c>
      <c r="M175" s="25" t="str">
        <f t="shared" si="5"/>
        <v>OK</v>
      </c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5"/>
      <c r="AI175" s="75"/>
      <c r="AJ175" s="75"/>
      <c r="AK175" s="75"/>
    </row>
    <row r="176" spans="1:37" ht="39.950000000000003" customHeight="1" x14ac:dyDescent="0.25">
      <c r="A176" s="129"/>
      <c r="B176" s="121"/>
      <c r="C176" s="47">
        <v>173</v>
      </c>
      <c r="D176" s="48" t="s">
        <v>317</v>
      </c>
      <c r="E176" s="47" t="s">
        <v>269</v>
      </c>
      <c r="F176" s="47" t="s">
        <v>445</v>
      </c>
      <c r="G176" s="49" t="s">
        <v>399</v>
      </c>
      <c r="H176" s="47" t="s">
        <v>25</v>
      </c>
      <c r="I176" s="50" t="s">
        <v>27</v>
      </c>
      <c r="J176" s="92">
        <v>2.06</v>
      </c>
      <c r="K176" s="35"/>
      <c r="L176" s="24">
        <f t="shared" si="4"/>
        <v>0</v>
      </c>
      <c r="M176" s="25" t="str">
        <f t="shared" si="5"/>
        <v>OK</v>
      </c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  <c r="AG176" s="74"/>
      <c r="AH176" s="75"/>
      <c r="AI176" s="75"/>
      <c r="AJ176" s="75"/>
      <c r="AK176" s="75"/>
    </row>
    <row r="177" spans="1:37" ht="39.950000000000003" customHeight="1" x14ac:dyDescent="0.25">
      <c r="A177" s="129"/>
      <c r="B177" s="121"/>
      <c r="C177" s="47">
        <v>174</v>
      </c>
      <c r="D177" s="48" t="s">
        <v>318</v>
      </c>
      <c r="E177" s="85" t="s">
        <v>270</v>
      </c>
      <c r="F177" s="85" t="s">
        <v>412</v>
      </c>
      <c r="G177" s="49" t="s">
        <v>271</v>
      </c>
      <c r="H177" s="47" t="s">
        <v>25</v>
      </c>
      <c r="I177" s="50" t="s">
        <v>27</v>
      </c>
      <c r="J177" s="88">
        <v>5.9</v>
      </c>
      <c r="K177" s="35">
        <v>100</v>
      </c>
      <c r="L177" s="24">
        <f t="shared" si="4"/>
        <v>76</v>
      </c>
      <c r="M177" s="25" t="str">
        <f t="shared" si="5"/>
        <v>OK</v>
      </c>
      <c r="N177" s="74">
        <v>24</v>
      </c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5"/>
      <c r="AI177" s="75"/>
      <c r="AJ177" s="75"/>
      <c r="AK177" s="75"/>
    </row>
    <row r="178" spans="1:37" ht="39.950000000000003" customHeight="1" x14ac:dyDescent="0.25">
      <c r="A178" s="129"/>
      <c r="B178" s="121"/>
      <c r="C178" s="47">
        <v>175</v>
      </c>
      <c r="D178" s="48" t="s">
        <v>318</v>
      </c>
      <c r="E178" s="85" t="s">
        <v>264</v>
      </c>
      <c r="F178" s="85" t="s">
        <v>414</v>
      </c>
      <c r="G178" s="49" t="s">
        <v>265</v>
      </c>
      <c r="H178" s="47" t="s">
        <v>32</v>
      </c>
      <c r="I178" s="47" t="s">
        <v>27</v>
      </c>
      <c r="J178" s="88">
        <v>3.99</v>
      </c>
      <c r="K178" s="35">
        <v>5</v>
      </c>
      <c r="L178" s="24">
        <f t="shared" si="4"/>
        <v>0</v>
      </c>
      <c r="M178" s="25" t="str">
        <f t="shared" si="5"/>
        <v>OK</v>
      </c>
      <c r="N178" s="74">
        <v>5</v>
      </c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  <c r="AC178" s="74"/>
      <c r="AD178" s="74"/>
      <c r="AE178" s="74"/>
      <c r="AF178" s="74"/>
      <c r="AG178" s="74"/>
      <c r="AH178" s="75"/>
      <c r="AI178" s="75"/>
      <c r="AJ178" s="75"/>
      <c r="AK178" s="75"/>
    </row>
    <row r="179" spans="1:37" ht="39.950000000000003" customHeight="1" x14ac:dyDescent="0.25">
      <c r="A179" s="129"/>
      <c r="B179" s="121"/>
      <c r="C179" s="47">
        <v>176</v>
      </c>
      <c r="D179" s="48" t="s">
        <v>380</v>
      </c>
      <c r="E179" s="85" t="s">
        <v>279</v>
      </c>
      <c r="F179" s="85" t="s">
        <v>478</v>
      </c>
      <c r="G179" s="49" t="s">
        <v>400</v>
      </c>
      <c r="H179" s="47" t="s">
        <v>25</v>
      </c>
      <c r="I179" s="50" t="s">
        <v>280</v>
      </c>
      <c r="J179" s="88">
        <v>0.68</v>
      </c>
      <c r="K179" s="35"/>
      <c r="L179" s="24">
        <f t="shared" si="4"/>
        <v>0</v>
      </c>
      <c r="M179" s="25" t="str">
        <f t="shared" si="5"/>
        <v>OK</v>
      </c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5"/>
      <c r="AI179" s="75"/>
      <c r="AJ179" s="75"/>
      <c r="AK179" s="75"/>
    </row>
    <row r="180" spans="1:37" ht="39.950000000000003" customHeight="1" x14ac:dyDescent="0.25">
      <c r="A180" s="129"/>
      <c r="B180" s="121"/>
      <c r="C180" s="47">
        <v>177</v>
      </c>
      <c r="D180" s="48" t="s">
        <v>380</v>
      </c>
      <c r="E180" s="85" t="s">
        <v>281</v>
      </c>
      <c r="F180" s="85" t="s">
        <v>478</v>
      </c>
      <c r="G180" s="49" t="s">
        <v>401</v>
      </c>
      <c r="H180" s="47" t="s">
        <v>25</v>
      </c>
      <c r="I180" s="50" t="s">
        <v>280</v>
      </c>
      <c r="J180" s="88">
        <v>0.68</v>
      </c>
      <c r="K180" s="40"/>
      <c r="L180" s="24">
        <f t="shared" si="4"/>
        <v>0</v>
      </c>
      <c r="M180" s="25" t="str">
        <f t="shared" si="5"/>
        <v>OK</v>
      </c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  <c r="AH180" s="75"/>
      <c r="AI180" s="75"/>
      <c r="AJ180" s="75"/>
      <c r="AK180" s="75"/>
    </row>
    <row r="181" spans="1:37" ht="39.950000000000003" customHeight="1" x14ac:dyDescent="0.25">
      <c r="A181" s="129"/>
      <c r="B181" s="121"/>
      <c r="C181" s="47">
        <v>178</v>
      </c>
      <c r="D181" s="48" t="s">
        <v>380</v>
      </c>
      <c r="E181" s="85" t="s">
        <v>282</v>
      </c>
      <c r="F181" s="85" t="s">
        <v>478</v>
      </c>
      <c r="G181" s="49" t="s">
        <v>402</v>
      </c>
      <c r="H181" s="47" t="s">
        <v>25</v>
      </c>
      <c r="I181" s="50" t="s">
        <v>280</v>
      </c>
      <c r="J181" s="88">
        <v>0.68</v>
      </c>
      <c r="K181" s="40"/>
      <c r="L181" s="24">
        <f t="shared" si="4"/>
        <v>0</v>
      </c>
      <c r="M181" s="25" t="str">
        <f t="shared" si="5"/>
        <v>OK</v>
      </c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5"/>
      <c r="AI181" s="75"/>
      <c r="AJ181" s="75"/>
      <c r="AK181" s="75"/>
    </row>
    <row r="182" spans="1:37" ht="39.950000000000003" customHeight="1" x14ac:dyDescent="0.25">
      <c r="A182" s="129"/>
      <c r="B182" s="121"/>
      <c r="C182" s="47">
        <v>179</v>
      </c>
      <c r="D182" s="48" t="s">
        <v>380</v>
      </c>
      <c r="E182" s="85" t="s">
        <v>283</v>
      </c>
      <c r="F182" s="85" t="s">
        <v>478</v>
      </c>
      <c r="G182" s="49" t="s">
        <v>403</v>
      </c>
      <c r="H182" s="47" t="s">
        <v>25</v>
      </c>
      <c r="I182" s="50" t="s">
        <v>280</v>
      </c>
      <c r="J182" s="88">
        <v>0.68</v>
      </c>
      <c r="K182" s="35"/>
      <c r="L182" s="24">
        <f t="shared" si="4"/>
        <v>0</v>
      </c>
      <c r="M182" s="25" t="str">
        <f t="shared" si="5"/>
        <v>OK</v>
      </c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5"/>
      <c r="AI182" s="75"/>
      <c r="AJ182" s="75"/>
      <c r="AK182" s="75"/>
    </row>
    <row r="183" spans="1:37" ht="39.950000000000003" customHeight="1" x14ac:dyDescent="0.25">
      <c r="A183" s="129"/>
      <c r="B183" s="121"/>
      <c r="C183" s="47">
        <v>180</v>
      </c>
      <c r="D183" s="48" t="s">
        <v>380</v>
      </c>
      <c r="E183" s="47" t="s">
        <v>284</v>
      </c>
      <c r="F183" s="47" t="s">
        <v>478</v>
      </c>
      <c r="G183" s="49" t="s">
        <v>404</v>
      </c>
      <c r="H183" s="47" t="s">
        <v>25</v>
      </c>
      <c r="I183" s="50" t="s">
        <v>280</v>
      </c>
      <c r="J183" s="88">
        <v>0.68</v>
      </c>
      <c r="K183" s="35"/>
      <c r="L183" s="24">
        <f t="shared" si="4"/>
        <v>0</v>
      </c>
      <c r="M183" s="25" t="str">
        <f t="shared" si="5"/>
        <v>OK</v>
      </c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5"/>
      <c r="AI183" s="75"/>
      <c r="AJ183" s="75"/>
      <c r="AK183" s="75"/>
    </row>
    <row r="184" spans="1:37" ht="39.950000000000003" customHeight="1" x14ac:dyDescent="0.25">
      <c r="A184" s="129"/>
      <c r="B184" s="121"/>
      <c r="C184" s="47">
        <v>181</v>
      </c>
      <c r="D184" s="48" t="s">
        <v>380</v>
      </c>
      <c r="E184" s="47" t="s">
        <v>285</v>
      </c>
      <c r="F184" s="47" t="s">
        <v>478</v>
      </c>
      <c r="G184" s="49" t="s">
        <v>405</v>
      </c>
      <c r="H184" s="47" t="s">
        <v>25</v>
      </c>
      <c r="I184" s="50" t="s">
        <v>280</v>
      </c>
      <c r="J184" s="88">
        <v>0.68</v>
      </c>
      <c r="K184" s="35"/>
      <c r="L184" s="24">
        <f t="shared" si="4"/>
        <v>0</v>
      </c>
      <c r="M184" s="25" t="str">
        <f t="shared" si="5"/>
        <v>OK</v>
      </c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4"/>
      <c r="AG184" s="74"/>
      <c r="AH184" s="75"/>
      <c r="AI184" s="75"/>
      <c r="AJ184" s="75"/>
      <c r="AK184" s="75"/>
    </row>
    <row r="185" spans="1:37" ht="39.950000000000003" customHeight="1" x14ac:dyDescent="0.25">
      <c r="A185" s="129"/>
      <c r="B185" s="121"/>
      <c r="C185" s="47">
        <v>182</v>
      </c>
      <c r="D185" s="48" t="s">
        <v>318</v>
      </c>
      <c r="E185" s="61" t="s">
        <v>260</v>
      </c>
      <c r="F185" s="61" t="s">
        <v>551</v>
      </c>
      <c r="G185" s="49" t="s">
        <v>261</v>
      </c>
      <c r="H185" s="47" t="s">
        <v>32</v>
      </c>
      <c r="I185" s="50" t="s">
        <v>27</v>
      </c>
      <c r="J185" s="88">
        <v>2.13</v>
      </c>
      <c r="K185" s="35">
        <v>36</v>
      </c>
      <c r="L185" s="24">
        <f t="shared" si="4"/>
        <v>24</v>
      </c>
      <c r="M185" s="25" t="str">
        <f t="shared" si="5"/>
        <v>OK</v>
      </c>
      <c r="N185" s="74">
        <v>12</v>
      </c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5"/>
      <c r="AI185" s="75"/>
      <c r="AJ185" s="75"/>
      <c r="AK185" s="75"/>
    </row>
    <row r="186" spans="1:37" ht="39.950000000000003" customHeight="1" x14ac:dyDescent="0.25">
      <c r="A186" s="129"/>
      <c r="B186" s="121"/>
      <c r="C186" s="47">
        <v>183</v>
      </c>
      <c r="D186" s="48" t="s">
        <v>318</v>
      </c>
      <c r="E186" s="61" t="s">
        <v>262</v>
      </c>
      <c r="F186" s="61" t="s">
        <v>551</v>
      </c>
      <c r="G186" s="49" t="s">
        <v>263</v>
      </c>
      <c r="H186" s="47" t="s">
        <v>32</v>
      </c>
      <c r="I186" s="50" t="s">
        <v>27</v>
      </c>
      <c r="J186" s="88">
        <v>2.13</v>
      </c>
      <c r="K186" s="35"/>
      <c r="L186" s="24">
        <f t="shared" si="4"/>
        <v>0</v>
      </c>
      <c r="M186" s="25" t="str">
        <f t="shared" si="5"/>
        <v>OK</v>
      </c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5"/>
      <c r="AI186" s="75"/>
      <c r="AJ186" s="75"/>
      <c r="AK186" s="75"/>
    </row>
    <row r="187" spans="1:37" ht="39.950000000000003" customHeight="1" x14ac:dyDescent="0.25">
      <c r="A187" s="129"/>
      <c r="B187" s="121"/>
      <c r="C187" s="47">
        <v>184</v>
      </c>
      <c r="D187" s="48" t="s">
        <v>380</v>
      </c>
      <c r="E187" s="47" t="s">
        <v>288</v>
      </c>
      <c r="F187" s="47" t="s">
        <v>445</v>
      </c>
      <c r="G187" s="49" t="s">
        <v>289</v>
      </c>
      <c r="H187" s="47" t="s">
        <v>25</v>
      </c>
      <c r="I187" s="50" t="s">
        <v>280</v>
      </c>
      <c r="J187" s="88">
        <v>3.18</v>
      </c>
      <c r="K187" s="35"/>
      <c r="L187" s="24">
        <f t="shared" si="4"/>
        <v>0</v>
      </c>
      <c r="M187" s="25" t="str">
        <f t="shared" si="5"/>
        <v>OK</v>
      </c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5"/>
      <c r="AI187" s="75"/>
      <c r="AJ187" s="75"/>
      <c r="AK187" s="75"/>
    </row>
    <row r="188" spans="1:37" ht="39.950000000000003" customHeight="1" x14ac:dyDescent="0.25">
      <c r="A188" s="129"/>
      <c r="B188" s="121"/>
      <c r="C188" s="47">
        <v>185</v>
      </c>
      <c r="D188" s="48" t="s">
        <v>380</v>
      </c>
      <c r="E188" s="47" t="s">
        <v>286</v>
      </c>
      <c r="F188" s="47" t="s">
        <v>552</v>
      </c>
      <c r="G188" s="49" t="s">
        <v>287</v>
      </c>
      <c r="H188" s="47" t="s">
        <v>25</v>
      </c>
      <c r="I188" s="50" t="s">
        <v>280</v>
      </c>
      <c r="J188" s="88">
        <v>7.29</v>
      </c>
      <c r="K188" s="35"/>
      <c r="L188" s="24">
        <f t="shared" si="4"/>
        <v>0</v>
      </c>
      <c r="M188" s="25" t="str">
        <f t="shared" si="5"/>
        <v>OK</v>
      </c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  <c r="AG188" s="74"/>
      <c r="AH188" s="75"/>
      <c r="AI188" s="75"/>
      <c r="AJ188" s="75"/>
      <c r="AK188" s="75"/>
    </row>
    <row r="189" spans="1:37" ht="39.950000000000003" customHeight="1" x14ac:dyDescent="0.25">
      <c r="A189" s="129"/>
      <c r="B189" s="121"/>
      <c r="C189" s="47">
        <v>186</v>
      </c>
      <c r="D189" s="48" t="s">
        <v>380</v>
      </c>
      <c r="E189" s="47" t="s">
        <v>290</v>
      </c>
      <c r="F189" s="47" t="s">
        <v>445</v>
      </c>
      <c r="G189" s="49" t="s">
        <v>291</v>
      </c>
      <c r="H189" s="47" t="s">
        <v>25</v>
      </c>
      <c r="I189" s="50" t="s">
        <v>280</v>
      </c>
      <c r="J189" s="88">
        <v>1.54</v>
      </c>
      <c r="K189" s="35"/>
      <c r="L189" s="24">
        <f t="shared" si="4"/>
        <v>0</v>
      </c>
      <c r="M189" s="25" t="str">
        <f t="shared" si="5"/>
        <v>OK</v>
      </c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5"/>
      <c r="AI189" s="75"/>
      <c r="AJ189" s="75"/>
      <c r="AK189" s="75"/>
    </row>
    <row r="190" spans="1:37" ht="39.950000000000003" customHeight="1" x14ac:dyDescent="0.25">
      <c r="A190" s="129"/>
      <c r="B190" s="121"/>
      <c r="C190" s="47">
        <v>187</v>
      </c>
      <c r="D190" s="48" t="s">
        <v>318</v>
      </c>
      <c r="E190" s="47" t="s">
        <v>272</v>
      </c>
      <c r="F190" s="47" t="s">
        <v>414</v>
      </c>
      <c r="G190" s="49" t="s">
        <v>273</v>
      </c>
      <c r="H190" s="47" t="s">
        <v>25</v>
      </c>
      <c r="I190" s="65" t="s">
        <v>27</v>
      </c>
      <c r="J190" s="88">
        <v>1.44</v>
      </c>
      <c r="K190" s="35"/>
      <c r="L190" s="24">
        <f t="shared" si="4"/>
        <v>0</v>
      </c>
      <c r="M190" s="25" t="str">
        <f t="shared" si="5"/>
        <v>OK</v>
      </c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  <c r="AF190" s="74"/>
      <c r="AG190" s="74"/>
      <c r="AH190" s="75"/>
      <c r="AI190" s="75"/>
      <c r="AJ190" s="75"/>
      <c r="AK190" s="75"/>
    </row>
    <row r="191" spans="1:37" ht="39.950000000000003" customHeight="1" x14ac:dyDescent="0.25">
      <c r="A191" s="129"/>
      <c r="B191" s="121"/>
      <c r="C191" s="47">
        <v>188</v>
      </c>
      <c r="D191" s="48" t="s">
        <v>318</v>
      </c>
      <c r="E191" s="47" t="s">
        <v>379</v>
      </c>
      <c r="F191" s="47" t="s">
        <v>545</v>
      </c>
      <c r="G191" s="67" t="s">
        <v>276</v>
      </c>
      <c r="H191" s="66" t="s">
        <v>25</v>
      </c>
      <c r="I191" s="86" t="s">
        <v>27</v>
      </c>
      <c r="J191" s="88">
        <v>0.62</v>
      </c>
      <c r="K191" s="35">
        <v>50</v>
      </c>
      <c r="L191" s="24">
        <f t="shared" si="4"/>
        <v>0</v>
      </c>
      <c r="M191" s="25" t="str">
        <f t="shared" si="5"/>
        <v>OK</v>
      </c>
      <c r="N191" s="74">
        <v>50</v>
      </c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5"/>
      <c r="AI191" s="75"/>
      <c r="AJ191" s="75"/>
      <c r="AK191" s="75"/>
    </row>
    <row r="192" spans="1:37" ht="39.950000000000003" customHeight="1" x14ac:dyDescent="0.25">
      <c r="A192" s="129"/>
      <c r="B192" s="122"/>
      <c r="C192" s="47">
        <v>189</v>
      </c>
      <c r="D192" s="48" t="s">
        <v>318</v>
      </c>
      <c r="E192" s="47" t="s">
        <v>274</v>
      </c>
      <c r="F192" s="47" t="s">
        <v>510</v>
      </c>
      <c r="G192" s="49" t="s">
        <v>275</v>
      </c>
      <c r="H192" s="47" t="s">
        <v>28</v>
      </c>
      <c r="I192" s="65" t="s">
        <v>27</v>
      </c>
      <c r="J192" s="88">
        <v>4.8</v>
      </c>
      <c r="K192" s="35"/>
      <c r="L192" s="24">
        <f t="shared" si="4"/>
        <v>0</v>
      </c>
      <c r="M192" s="25" t="str">
        <f t="shared" si="5"/>
        <v>OK</v>
      </c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5"/>
      <c r="AI192" s="75"/>
      <c r="AJ192" s="75"/>
      <c r="AK192" s="75"/>
    </row>
    <row r="193" spans="1:37" ht="39.950000000000003" customHeight="1" x14ac:dyDescent="0.25">
      <c r="A193" s="109">
        <v>20</v>
      </c>
      <c r="B193" s="112" t="s">
        <v>410</v>
      </c>
      <c r="C193" s="51">
        <v>190</v>
      </c>
      <c r="D193" s="52" t="s">
        <v>317</v>
      </c>
      <c r="E193" s="87" t="s">
        <v>553</v>
      </c>
      <c r="F193" s="51" t="s">
        <v>554</v>
      </c>
      <c r="G193" s="53" t="s">
        <v>555</v>
      </c>
      <c r="H193" s="51" t="s">
        <v>25</v>
      </c>
      <c r="I193" s="80" t="s">
        <v>27</v>
      </c>
      <c r="J193" s="89">
        <v>218.59</v>
      </c>
      <c r="K193" s="35"/>
      <c r="L193" s="24">
        <f t="shared" si="4"/>
        <v>0</v>
      </c>
      <c r="M193" s="25" t="str">
        <f t="shared" si="5"/>
        <v>OK</v>
      </c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5"/>
      <c r="AI193" s="75"/>
      <c r="AJ193" s="75"/>
      <c r="AK193" s="75"/>
    </row>
    <row r="194" spans="1:37" ht="39.950000000000003" customHeight="1" x14ac:dyDescent="0.25">
      <c r="A194" s="110"/>
      <c r="B194" s="113"/>
      <c r="C194" s="51">
        <v>191</v>
      </c>
      <c r="D194" s="52" t="s">
        <v>317</v>
      </c>
      <c r="E194" s="87" t="s">
        <v>294</v>
      </c>
      <c r="F194" s="51" t="s">
        <v>554</v>
      </c>
      <c r="G194" s="53" t="s">
        <v>556</v>
      </c>
      <c r="H194" s="51" t="s">
        <v>25</v>
      </c>
      <c r="I194" s="80" t="s">
        <v>27</v>
      </c>
      <c r="J194" s="89">
        <v>113.42</v>
      </c>
      <c r="K194" s="35"/>
      <c r="L194" s="24">
        <f t="shared" si="4"/>
        <v>0</v>
      </c>
      <c r="M194" s="25" t="str">
        <f t="shared" si="5"/>
        <v>OK</v>
      </c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  <c r="AC194" s="74"/>
      <c r="AD194" s="74"/>
      <c r="AE194" s="74"/>
      <c r="AF194" s="74"/>
      <c r="AG194" s="74"/>
      <c r="AH194" s="75"/>
      <c r="AI194" s="75"/>
      <c r="AJ194" s="75"/>
      <c r="AK194" s="75"/>
    </row>
    <row r="195" spans="1:37" ht="39.950000000000003" customHeight="1" x14ac:dyDescent="0.25">
      <c r="A195" s="110"/>
      <c r="B195" s="113"/>
      <c r="C195" s="51">
        <v>192</v>
      </c>
      <c r="D195" s="52" t="s">
        <v>317</v>
      </c>
      <c r="E195" s="51" t="s">
        <v>296</v>
      </c>
      <c r="F195" s="51" t="s">
        <v>557</v>
      </c>
      <c r="G195" s="53" t="s">
        <v>297</v>
      </c>
      <c r="H195" s="51" t="s">
        <v>25</v>
      </c>
      <c r="I195" s="80" t="s">
        <v>27</v>
      </c>
      <c r="J195" s="89">
        <v>37.700000000000003</v>
      </c>
      <c r="K195" s="35">
        <v>10</v>
      </c>
      <c r="L195" s="24">
        <f t="shared" si="4"/>
        <v>5</v>
      </c>
      <c r="M195" s="25" t="str">
        <f t="shared" si="5"/>
        <v>OK</v>
      </c>
      <c r="N195" s="74">
        <v>5</v>
      </c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5"/>
      <c r="AI195" s="75"/>
      <c r="AJ195" s="75"/>
      <c r="AK195" s="75"/>
    </row>
    <row r="196" spans="1:37" ht="39.950000000000003" customHeight="1" x14ac:dyDescent="0.25">
      <c r="A196" s="110"/>
      <c r="B196" s="113"/>
      <c r="C196" s="51">
        <v>193</v>
      </c>
      <c r="D196" s="52" t="s">
        <v>317</v>
      </c>
      <c r="E196" s="51" t="s">
        <v>294</v>
      </c>
      <c r="F196" s="51" t="s">
        <v>557</v>
      </c>
      <c r="G196" s="53" t="s">
        <v>295</v>
      </c>
      <c r="H196" s="51" t="s">
        <v>25</v>
      </c>
      <c r="I196" s="80" t="s">
        <v>27</v>
      </c>
      <c r="J196" s="89">
        <v>51.03</v>
      </c>
      <c r="K196" s="35">
        <v>10</v>
      </c>
      <c r="L196" s="24">
        <f t="shared" si="4"/>
        <v>5</v>
      </c>
      <c r="M196" s="25" t="str">
        <f t="shared" si="5"/>
        <v>OK</v>
      </c>
      <c r="N196" s="74">
        <v>5</v>
      </c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74"/>
      <c r="AG196" s="74"/>
      <c r="AH196" s="75"/>
      <c r="AI196" s="75"/>
      <c r="AJ196" s="75"/>
      <c r="AK196" s="75"/>
    </row>
    <row r="197" spans="1:37" ht="39.950000000000003" customHeight="1" x14ac:dyDescent="0.25">
      <c r="A197" s="111"/>
      <c r="B197" s="114"/>
      <c r="C197" s="51">
        <v>194</v>
      </c>
      <c r="D197" s="52" t="s">
        <v>317</v>
      </c>
      <c r="E197" s="51" t="s">
        <v>298</v>
      </c>
      <c r="F197" s="51" t="s">
        <v>554</v>
      </c>
      <c r="G197" s="53" t="s">
        <v>558</v>
      </c>
      <c r="H197" s="51" t="s">
        <v>25</v>
      </c>
      <c r="I197" s="54" t="s">
        <v>27</v>
      </c>
      <c r="J197" s="89">
        <v>40.98</v>
      </c>
      <c r="K197" s="35">
        <v>10</v>
      </c>
      <c r="L197" s="24">
        <f t="shared" ref="L197:L210" si="6">K197-(SUM(N197:AG197))</f>
        <v>5</v>
      </c>
      <c r="M197" s="25" t="str">
        <f t="shared" ref="M197:M210" si="7">IF(L197&lt;0,"ATENÇÃO","OK")</f>
        <v>OK</v>
      </c>
      <c r="N197" s="74">
        <v>5</v>
      </c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5"/>
      <c r="AI197" s="75"/>
      <c r="AJ197" s="75"/>
      <c r="AK197" s="75"/>
    </row>
    <row r="198" spans="1:37" ht="39.950000000000003" customHeight="1" x14ac:dyDescent="0.25">
      <c r="A198" s="117">
        <v>21</v>
      </c>
      <c r="B198" s="120" t="s">
        <v>559</v>
      </c>
      <c r="C198" s="47">
        <v>195</v>
      </c>
      <c r="D198" s="48" t="s">
        <v>316</v>
      </c>
      <c r="E198" s="47" t="s">
        <v>164</v>
      </c>
      <c r="F198" s="47" t="s">
        <v>560</v>
      </c>
      <c r="G198" s="49" t="s">
        <v>165</v>
      </c>
      <c r="H198" s="47" t="s">
        <v>28</v>
      </c>
      <c r="I198" s="65" t="s">
        <v>27</v>
      </c>
      <c r="J198" s="88">
        <v>48.5</v>
      </c>
      <c r="K198" s="35"/>
      <c r="L198" s="24">
        <f t="shared" si="6"/>
        <v>0</v>
      </c>
      <c r="M198" s="25" t="str">
        <f t="shared" si="7"/>
        <v>OK</v>
      </c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74"/>
      <c r="AH198" s="75"/>
      <c r="AI198" s="75"/>
      <c r="AJ198" s="75"/>
      <c r="AK198" s="75"/>
    </row>
    <row r="199" spans="1:37" ht="39.950000000000003" customHeight="1" x14ac:dyDescent="0.25">
      <c r="A199" s="118"/>
      <c r="B199" s="121"/>
      <c r="C199" s="47">
        <v>196</v>
      </c>
      <c r="D199" s="48" t="s">
        <v>316</v>
      </c>
      <c r="E199" s="47" t="s">
        <v>166</v>
      </c>
      <c r="F199" s="47" t="s">
        <v>560</v>
      </c>
      <c r="G199" s="49" t="s">
        <v>167</v>
      </c>
      <c r="H199" s="47" t="s">
        <v>28</v>
      </c>
      <c r="I199" s="65" t="s">
        <v>27</v>
      </c>
      <c r="J199" s="88">
        <v>42.2</v>
      </c>
      <c r="K199" s="35"/>
      <c r="L199" s="24">
        <f t="shared" si="6"/>
        <v>0</v>
      </c>
      <c r="M199" s="25" t="str">
        <f t="shared" si="7"/>
        <v>OK</v>
      </c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  <c r="AH199" s="75"/>
      <c r="AI199" s="75"/>
      <c r="AJ199" s="75"/>
      <c r="AK199" s="75"/>
    </row>
    <row r="200" spans="1:37" ht="39.950000000000003" customHeight="1" x14ac:dyDescent="0.25">
      <c r="A200" s="118"/>
      <c r="B200" s="121"/>
      <c r="C200" s="47">
        <v>197</v>
      </c>
      <c r="D200" s="48" t="s">
        <v>316</v>
      </c>
      <c r="E200" s="47" t="s">
        <v>168</v>
      </c>
      <c r="F200" s="47" t="s">
        <v>560</v>
      </c>
      <c r="G200" s="49" t="s">
        <v>561</v>
      </c>
      <c r="H200" s="47" t="s">
        <v>28</v>
      </c>
      <c r="I200" s="65" t="s">
        <v>27</v>
      </c>
      <c r="J200" s="88">
        <v>15.4</v>
      </c>
      <c r="K200" s="35"/>
      <c r="L200" s="24">
        <f t="shared" si="6"/>
        <v>0</v>
      </c>
      <c r="M200" s="25" t="str">
        <f t="shared" si="7"/>
        <v>OK</v>
      </c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74"/>
      <c r="AH200" s="75"/>
      <c r="AI200" s="75"/>
      <c r="AJ200" s="75"/>
      <c r="AK200" s="75"/>
    </row>
    <row r="201" spans="1:37" ht="39.950000000000003" customHeight="1" x14ac:dyDescent="0.25">
      <c r="A201" s="118"/>
      <c r="B201" s="121"/>
      <c r="C201" s="47">
        <v>198</v>
      </c>
      <c r="D201" s="48" t="s">
        <v>316</v>
      </c>
      <c r="E201" s="47" t="s">
        <v>169</v>
      </c>
      <c r="F201" s="47" t="s">
        <v>560</v>
      </c>
      <c r="G201" s="49" t="s">
        <v>562</v>
      </c>
      <c r="H201" s="47" t="s">
        <v>28</v>
      </c>
      <c r="I201" s="65" t="s">
        <v>27</v>
      </c>
      <c r="J201" s="88">
        <v>15.2</v>
      </c>
      <c r="K201" s="35"/>
      <c r="L201" s="24">
        <f t="shared" si="6"/>
        <v>0</v>
      </c>
      <c r="M201" s="25" t="str">
        <f t="shared" si="7"/>
        <v>OK</v>
      </c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5"/>
      <c r="AI201" s="75"/>
      <c r="AJ201" s="75"/>
      <c r="AK201" s="75"/>
    </row>
    <row r="202" spans="1:37" ht="39.950000000000003" customHeight="1" x14ac:dyDescent="0.25">
      <c r="A202" s="118"/>
      <c r="B202" s="121"/>
      <c r="C202" s="47">
        <v>199</v>
      </c>
      <c r="D202" s="48" t="s">
        <v>316</v>
      </c>
      <c r="E202" s="47" t="s">
        <v>170</v>
      </c>
      <c r="F202" s="47" t="s">
        <v>560</v>
      </c>
      <c r="G202" s="49" t="s">
        <v>563</v>
      </c>
      <c r="H202" s="47" t="s">
        <v>28</v>
      </c>
      <c r="I202" s="65" t="s">
        <v>27</v>
      </c>
      <c r="J202" s="88">
        <v>14</v>
      </c>
      <c r="K202" s="35"/>
      <c r="L202" s="24">
        <f t="shared" si="6"/>
        <v>0</v>
      </c>
      <c r="M202" s="25" t="str">
        <f t="shared" si="7"/>
        <v>OK</v>
      </c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  <c r="AH202" s="75"/>
      <c r="AI202" s="75"/>
      <c r="AJ202" s="75"/>
      <c r="AK202" s="75"/>
    </row>
    <row r="203" spans="1:37" ht="39.950000000000003" customHeight="1" x14ac:dyDescent="0.25">
      <c r="A203" s="118"/>
      <c r="B203" s="121"/>
      <c r="C203" s="47">
        <v>200</v>
      </c>
      <c r="D203" s="48" t="s">
        <v>316</v>
      </c>
      <c r="E203" s="47" t="s">
        <v>342</v>
      </c>
      <c r="F203" s="47" t="s">
        <v>560</v>
      </c>
      <c r="G203" s="49" t="s">
        <v>343</v>
      </c>
      <c r="H203" s="47" t="s">
        <v>28</v>
      </c>
      <c r="I203" s="65" t="s">
        <v>27</v>
      </c>
      <c r="J203" s="88">
        <v>54.6</v>
      </c>
      <c r="K203" s="35"/>
      <c r="L203" s="24">
        <f t="shared" si="6"/>
        <v>0</v>
      </c>
      <c r="M203" s="25" t="str">
        <f t="shared" si="7"/>
        <v>OK</v>
      </c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5"/>
      <c r="AI203" s="75"/>
      <c r="AJ203" s="75"/>
      <c r="AK203" s="75"/>
    </row>
    <row r="204" spans="1:37" ht="39.950000000000003" customHeight="1" x14ac:dyDescent="0.25">
      <c r="A204" s="118"/>
      <c r="B204" s="121"/>
      <c r="C204" s="47">
        <v>201</v>
      </c>
      <c r="D204" s="48" t="s">
        <v>316</v>
      </c>
      <c r="E204" s="47" t="s">
        <v>344</v>
      </c>
      <c r="F204" s="47" t="s">
        <v>560</v>
      </c>
      <c r="G204" s="49" t="s">
        <v>564</v>
      </c>
      <c r="H204" s="47" t="s">
        <v>28</v>
      </c>
      <c r="I204" s="65" t="s">
        <v>27</v>
      </c>
      <c r="J204" s="88">
        <v>51.8</v>
      </c>
      <c r="K204" s="35"/>
      <c r="L204" s="24">
        <f t="shared" si="6"/>
        <v>0</v>
      </c>
      <c r="M204" s="25" t="str">
        <f t="shared" si="7"/>
        <v>OK</v>
      </c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74"/>
      <c r="AH204" s="75"/>
      <c r="AI204" s="75"/>
      <c r="AJ204" s="75"/>
      <c r="AK204" s="75"/>
    </row>
    <row r="205" spans="1:37" ht="39.950000000000003" customHeight="1" x14ac:dyDescent="0.25">
      <c r="A205" s="118"/>
      <c r="B205" s="121"/>
      <c r="C205" s="47">
        <v>202</v>
      </c>
      <c r="D205" s="48" t="s">
        <v>316</v>
      </c>
      <c r="E205" s="47" t="s">
        <v>345</v>
      </c>
      <c r="F205" s="47" t="s">
        <v>560</v>
      </c>
      <c r="G205" s="49" t="s">
        <v>565</v>
      </c>
      <c r="H205" s="47" t="s">
        <v>28</v>
      </c>
      <c r="I205" s="65" t="s">
        <v>27</v>
      </c>
      <c r="J205" s="88">
        <v>51.8</v>
      </c>
      <c r="K205" s="36"/>
      <c r="L205" s="24">
        <f t="shared" si="6"/>
        <v>0</v>
      </c>
      <c r="M205" s="25" t="str">
        <f t="shared" si="7"/>
        <v>OK</v>
      </c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5"/>
      <c r="AI205" s="75"/>
      <c r="AJ205" s="75"/>
      <c r="AK205" s="75"/>
    </row>
    <row r="206" spans="1:37" ht="39.950000000000003" customHeight="1" x14ac:dyDescent="0.25">
      <c r="A206" s="118"/>
      <c r="B206" s="121"/>
      <c r="C206" s="47">
        <v>203</v>
      </c>
      <c r="D206" s="48" t="s">
        <v>316</v>
      </c>
      <c r="E206" s="47" t="s">
        <v>566</v>
      </c>
      <c r="F206" s="47" t="s">
        <v>560</v>
      </c>
      <c r="G206" s="49" t="s">
        <v>567</v>
      </c>
      <c r="H206" s="47" t="s">
        <v>28</v>
      </c>
      <c r="I206" s="65" t="s">
        <v>27</v>
      </c>
      <c r="J206" s="88">
        <v>9.1999999999999993</v>
      </c>
      <c r="K206" s="35"/>
      <c r="L206" s="24">
        <f t="shared" si="6"/>
        <v>0</v>
      </c>
      <c r="M206" s="25" t="str">
        <f t="shared" si="7"/>
        <v>OK</v>
      </c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  <c r="AG206" s="74"/>
      <c r="AH206" s="75"/>
      <c r="AI206" s="75"/>
      <c r="AJ206" s="75"/>
      <c r="AK206" s="75"/>
    </row>
    <row r="207" spans="1:37" ht="39.950000000000003" customHeight="1" x14ac:dyDescent="0.25">
      <c r="A207" s="118"/>
      <c r="B207" s="121"/>
      <c r="C207" s="47">
        <v>204</v>
      </c>
      <c r="D207" s="48" t="s">
        <v>316</v>
      </c>
      <c r="E207" s="47" t="s">
        <v>171</v>
      </c>
      <c r="F207" s="47" t="s">
        <v>568</v>
      </c>
      <c r="G207" s="49" t="s">
        <v>569</v>
      </c>
      <c r="H207" s="47" t="s">
        <v>28</v>
      </c>
      <c r="I207" s="65" t="s">
        <v>27</v>
      </c>
      <c r="J207" s="88">
        <v>4.4000000000000004</v>
      </c>
      <c r="K207" s="35"/>
      <c r="L207" s="24">
        <f t="shared" si="6"/>
        <v>0</v>
      </c>
      <c r="M207" s="25" t="str">
        <f t="shared" si="7"/>
        <v>OK</v>
      </c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5"/>
      <c r="AI207" s="75"/>
      <c r="AJ207" s="75"/>
      <c r="AK207" s="75"/>
    </row>
    <row r="208" spans="1:37" ht="39.950000000000003" customHeight="1" x14ac:dyDescent="0.25">
      <c r="A208" s="118"/>
      <c r="B208" s="121"/>
      <c r="C208" s="47">
        <v>205</v>
      </c>
      <c r="D208" s="48" t="s">
        <v>316</v>
      </c>
      <c r="E208" s="47" t="s">
        <v>172</v>
      </c>
      <c r="F208" s="47" t="s">
        <v>560</v>
      </c>
      <c r="G208" s="49" t="s">
        <v>570</v>
      </c>
      <c r="H208" s="47" t="s">
        <v>37</v>
      </c>
      <c r="I208" s="65" t="s">
        <v>27</v>
      </c>
      <c r="J208" s="88">
        <v>3.2</v>
      </c>
      <c r="K208" s="35"/>
      <c r="L208" s="24">
        <f t="shared" si="6"/>
        <v>0</v>
      </c>
      <c r="M208" s="25" t="str">
        <f t="shared" si="7"/>
        <v>OK</v>
      </c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  <c r="AG208" s="74"/>
      <c r="AH208" s="75"/>
      <c r="AI208" s="75"/>
      <c r="AJ208" s="75"/>
      <c r="AK208" s="75"/>
    </row>
    <row r="209" spans="1:37" ht="39.950000000000003" customHeight="1" x14ac:dyDescent="0.25">
      <c r="A209" s="118"/>
      <c r="B209" s="121"/>
      <c r="C209" s="47">
        <v>206</v>
      </c>
      <c r="D209" s="48" t="s">
        <v>316</v>
      </c>
      <c r="E209" s="47" t="s">
        <v>571</v>
      </c>
      <c r="F209" s="47" t="s">
        <v>572</v>
      </c>
      <c r="G209" s="49" t="s">
        <v>573</v>
      </c>
      <c r="H209" s="47" t="s">
        <v>574</v>
      </c>
      <c r="I209" s="65" t="s">
        <v>27</v>
      </c>
      <c r="J209" s="88">
        <v>27</v>
      </c>
      <c r="K209" s="35"/>
      <c r="L209" s="24">
        <f t="shared" si="6"/>
        <v>0</v>
      </c>
      <c r="M209" s="25" t="str">
        <f t="shared" si="7"/>
        <v>OK</v>
      </c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5"/>
      <c r="AI209" s="75"/>
      <c r="AJ209" s="75"/>
      <c r="AK209" s="75"/>
    </row>
    <row r="210" spans="1:37" ht="39.950000000000003" customHeight="1" x14ac:dyDescent="0.25">
      <c r="A210" s="119"/>
      <c r="B210" s="122"/>
      <c r="C210" s="47">
        <v>207</v>
      </c>
      <c r="D210" s="48" t="s">
        <v>316</v>
      </c>
      <c r="E210" s="47" t="s">
        <v>575</v>
      </c>
      <c r="F210" s="47" t="s">
        <v>576</v>
      </c>
      <c r="G210" s="49" t="s">
        <v>577</v>
      </c>
      <c r="H210" s="47" t="s">
        <v>574</v>
      </c>
      <c r="I210" s="65" t="s">
        <v>27</v>
      </c>
      <c r="J210" s="92">
        <v>210</v>
      </c>
      <c r="K210" s="35"/>
      <c r="L210" s="24">
        <f t="shared" si="6"/>
        <v>0</v>
      </c>
      <c r="M210" s="25" t="str">
        <f t="shared" si="7"/>
        <v>OK</v>
      </c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74"/>
      <c r="AH210" s="75"/>
      <c r="AI210" s="75"/>
      <c r="AJ210" s="75"/>
      <c r="AK210" s="75"/>
    </row>
  </sheetData>
  <mergeCells count="64">
    <mergeCell ref="A112:A129"/>
    <mergeCell ref="B112:B129"/>
    <mergeCell ref="A133:A144"/>
    <mergeCell ref="B133:B144"/>
    <mergeCell ref="A145:A158"/>
    <mergeCell ref="B145:B158"/>
    <mergeCell ref="A90:A95"/>
    <mergeCell ref="B90:B95"/>
    <mergeCell ref="A96:A108"/>
    <mergeCell ref="B96:B108"/>
    <mergeCell ref="A109:A111"/>
    <mergeCell ref="B109:B111"/>
    <mergeCell ref="AG1:AG2"/>
    <mergeCell ref="AH1:AH2"/>
    <mergeCell ref="AI1:AI2"/>
    <mergeCell ref="AJ1:AJ2"/>
    <mergeCell ref="AK1:AK2"/>
    <mergeCell ref="AB1:AB2"/>
    <mergeCell ref="AC1:AC2"/>
    <mergeCell ref="AD1:AD2"/>
    <mergeCell ref="AE1:AE2"/>
    <mergeCell ref="AF1:AF2"/>
    <mergeCell ref="A198:A210"/>
    <mergeCell ref="B198:B210"/>
    <mergeCell ref="A171:A192"/>
    <mergeCell ref="B171:B192"/>
    <mergeCell ref="A193:A197"/>
    <mergeCell ref="B193:B197"/>
    <mergeCell ref="Y1:Y2"/>
    <mergeCell ref="N1:N2"/>
    <mergeCell ref="O1:O2"/>
    <mergeCell ref="U1:U2"/>
    <mergeCell ref="AA1:AA2"/>
    <mergeCell ref="Z1:Z2"/>
    <mergeCell ref="W1:W2"/>
    <mergeCell ref="X1:X2"/>
    <mergeCell ref="A12:A23"/>
    <mergeCell ref="B12:B23"/>
    <mergeCell ref="A51:A55"/>
    <mergeCell ref="B51:B55"/>
    <mergeCell ref="A56:A86"/>
    <mergeCell ref="B56:B86"/>
    <mergeCell ref="A24:A30"/>
    <mergeCell ref="B24:B30"/>
    <mergeCell ref="A31:A33"/>
    <mergeCell ref="B31:B33"/>
    <mergeCell ref="A34:A50"/>
    <mergeCell ref="B34:B50"/>
    <mergeCell ref="A87:A89"/>
    <mergeCell ref="B87:B89"/>
    <mergeCell ref="A159:A170"/>
    <mergeCell ref="B159:B170"/>
    <mergeCell ref="V1:V2"/>
    <mergeCell ref="Q1:Q2"/>
    <mergeCell ref="R1:R2"/>
    <mergeCell ref="S1:S2"/>
    <mergeCell ref="T1:T2"/>
    <mergeCell ref="P1:P2"/>
    <mergeCell ref="A1:F1"/>
    <mergeCell ref="G1:J1"/>
    <mergeCell ref="K1:M1"/>
    <mergeCell ref="A2:M2"/>
    <mergeCell ref="A4:A11"/>
    <mergeCell ref="B4:B11"/>
  </mergeCells>
  <conditionalFormatting sqref="Y4:AG4">
    <cfRule type="cellIs" dxfId="152" priority="28" stopIfTrue="1" operator="greaterThan">
      <formula>0</formula>
    </cfRule>
    <cfRule type="cellIs" dxfId="151" priority="29" stopIfTrue="1" operator="greaterThan">
      <formula>0</formula>
    </cfRule>
    <cfRule type="cellIs" dxfId="150" priority="30" stopIfTrue="1" operator="greaterThan">
      <formula>0</formula>
    </cfRule>
  </conditionalFormatting>
  <conditionalFormatting sqref="Y5:AG210">
    <cfRule type="cellIs" dxfId="149" priority="25" stopIfTrue="1" operator="greaterThan">
      <formula>0</formula>
    </cfRule>
    <cfRule type="cellIs" dxfId="148" priority="26" stopIfTrue="1" operator="greaterThan">
      <formula>0</formula>
    </cfRule>
    <cfRule type="cellIs" dxfId="147" priority="27" stopIfTrue="1" operator="greaterThan">
      <formula>0</formula>
    </cfRule>
  </conditionalFormatting>
  <conditionalFormatting sqref="R4:X4">
    <cfRule type="cellIs" dxfId="146" priority="16" stopIfTrue="1" operator="greaterThan">
      <formula>0</formula>
    </cfRule>
    <cfRule type="cellIs" dxfId="145" priority="17" stopIfTrue="1" operator="greaterThan">
      <formula>0</formula>
    </cfRule>
    <cfRule type="cellIs" dxfId="144" priority="18" stopIfTrue="1" operator="greaterThan">
      <formula>0</formula>
    </cfRule>
  </conditionalFormatting>
  <conditionalFormatting sqref="R5:X210">
    <cfRule type="cellIs" dxfId="143" priority="13" stopIfTrue="1" operator="greaterThan">
      <formula>0</formula>
    </cfRule>
    <cfRule type="cellIs" dxfId="142" priority="14" stopIfTrue="1" operator="greaterThan">
      <formula>0</formula>
    </cfRule>
    <cfRule type="cellIs" dxfId="141" priority="15" stopIfTrue="1" operator="greaterThan">
      <formula>0</formula>
    </cfRule>
  </conditionalFormatting>
  <conditionalFormatting sqref="Y5:AG210">
    <cfRule type="cellIs" dxfId="140" priority="31" stopIfTrue="1" operator="greaterThan">
      <formula>0</formula>
    </cfRule>
    <cfRule type="cellIs" dxfId="139" priority="32" stopIfTrue="1" operator="greaterThan">
      <formula>0</formula>
    </cfRule>
    <cfRule type="cellIs" dxfId="138" priority="33" stopIfTrue="1" operator="greaterThan">
      <formula>0</formula>
    </cfRule>
  </conditionalFormatting>
  <conditionalFormatting sqref="N4">
    <cfRule type="cellIs" dxfId="137" priority="10" stopIfTrue="1" operator="greaterThan">
      <formula>0</formula>
    </cfRule>
    <cfRule type="cellIs" dxfId="136" priority="11" stopIfTrue="1" operator="greaterThan">
      <formula>0</formula>
    </cfRule>
    <cfRule type="cellIs" dxfId="135" priority="12" stopIfTrue="1" operator="greaterThan">
      <formula>0</formula>
    </cfRule>
  </conditionalFormatting>
  <conditionalFormatting sqref="N5:N210">
    <cfRule type="cellIs" dxfId="134" priority="7" stopIfTrue="1" operator="greaterThan">
      <formula>0</formula>
    </cfRule>
    <cfRule type="cellIs" dxfId="133" priority="8" stopIfTrue="1" operator="greaterThan">
      <formula>0</formula>
    </cfRule>
    <cfRule type="cellIs" dxfId="132" priority="9" stopIfTrue="1" operator="greaterThan">
      <formula>0</formula>
    </cfRule>
  </conditionalFormatting>
  <conditionalFormatting sqref="O4:Q4">
    <cfRule type="cellIs" dxfId="131" priority="4" stopIfTrue="1" operator="greaterThan">
      <formula>0</formula>
    </cfRule>
    <cfRule type="cellIs" dxfId="130" priority="5" stopIfTrue="1" operator="greaterThan">
      <formula>0</formula>
    </cfRule>
    <cfRule type="cellIs" dxfId="129" priority="6" stopIfTrue="1" operator="greaterThan">
      <formula>0</formula>
    </cfRule>
  </conditionalFormatting>
  <conditionalFormatting sqref="O5:Q210">
    <cfRule type="cellIs" dxfId="128" priority="1" stopIfTrue="1" operator="greaterThan">
      <formula>0</formula>
    </cfRule>
    <cfRule type="cellIs" dxfId="127" priority="2" stopIfTrue="1" operator="greaterThan">
      <formula>0</formula>
    </cfRule>
    <cfRule type="cellIs" dxfId="126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Reitoria</vt:lpstr>
      <vt:lpstr>ESAG</vt:lpstr>
      <vt:lpstr>CEART</vt:lpstr>
      <vt:lpstr>FAED</vt:lpstr>
      <vt:lpstr>CEAD</vt:lpstr>
      <vt:lpstr>CEFID</vt:lpstr>
      <vt:lpstr>CERES</vt:lpstr>
      <vt:lpstr>CESFI</vt:lpstr>
      <vt:lpstr>CAV</vt:lpstr>
      <vt:lpstr>CCT</vt:lpstr>
      <vt:lpstr>CEO</vt:lpstr>
      <vt:lpstr>CEPLAN</vt:lpstr>
      <vt:lpstr>CEAVI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RAFAEL XAVIER DOS SANTOS MURARO</cp:lastModifiedBy>
  <cp:lastPrinted>2014-06-04T18:55:53Z</cp:lastPrinted>
  <dcterms:created xsi:type="dcterms:W3CDTF">2010-06-19T20:43:11Z</dcterms:created>
  <dcterms:modified xsi:type="dcterms:W3CDTF">2019-09-23T16:15:21Z</dcterms:modified>
</cp:coreProperties>
</file>