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30.2019 SGPE 1329.2019 - Arbitragem e locação de ambulância - vig 13.05.20\"/>
    </mc:Choice>
  </mc:AlternateContent>
  <bookViews>
    <workbookView xWindow="0" yWindow="0" windowWidth="20490" windowHeight="7155" tabRatio="857" activeTab="6"/>
  </bookViews>
  <sheets>
    <sheet name="PROEX " sheetId="75" r:id="rId1"/>
    <sheet name="CEAVI " sheetId="163" r:id="rId2"/>
    <sheet name="CEO" sheetId="164" r:id="rId3"/>
    <sheet name="CCT" sheetId="165" r:id="rId4"/>
    <sheet name="CEFID" sheetId="166" r:id="rId5"/>
    <sheet name="CEART" sheetId="177" r:id="rId6"/>
    <sheet name="GESTOR" sheetId="162" r:id="rId7"/>
    <sheet name="Modelo Anexo II IN 002_2014" sheetId="77" r:id="rId8"/>
    <sheet name="Modelo Anexo I IN 002_2014" sheetId="176" r:id="rId9"/>
  </sheets>
  <definedNames>
    <definedName name="diasuteis" localSheetId="3">#REF!</definedName>
    <definedName name="diasuteis" localSheetId="5">#REF!</definedName>
    <definedName name="diasuteis" localSheetId="1">#REF!</definedName>
    <definedName name="diasuteis" localSheetId="4">#REF!</definedName>
    <definedName name="diasuteis" localSheetId="2">#REF!</definedName>
    <definedName name="diasuteis" localSheetId="6">#REF!</definedName>
    <definedName name="diasuteis" localSheetId="8">#REF!</definedName>
    <definedName name="diasuteis" localSheetId="0">#REF!</definedName>
    <definedName name="diasuteis">#REF!</definedName>
    <definedName name="Ferias" localSheetId="3">#REF!</definedName>
    <definedName name="Ferias" localSheetId="5">#REF!</definedName>
    <definedName name="Ferias" localSheetId="1">#REF!</definedName>
    <definedName name="Ferias" localSheetId="6">#REF!</definedName>
    <definedName name="Ferias" localSheetId="8">#REF!</definedName>
    <definedName name="Ferias">#REF!</definedName>
    <definedName name="RD" localSheetId="3">OFFSET(#REF!,(MATCH(SMALL(#REF!,ROW()-10),#REF!,0)-1),0)</definedName>
    <definedName name="RD" localSheetId="5">OFFSET(#REF!,(MATCH(SMALL(#REF!,ROW()-10),#REF!,0)-1),0)</definedName>
    <definedName name="RD" localSheetId="1">OFFSET(#REF!,(MATCH(SMALL(#REF!,ROW()-10),#REF!,0)-1),0)</definedName>
    <definedName name="RD" localSheetId="6">OFFSET(#REF!,(MATCH(SMALL(#REF!,ROW()-10),#REF!,0)-1),0)</definedName>
    <definedName name="RD" localSheetId="8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O48" i="75" l="1"/>
  <c r="N48" i="75"/>
  <c r="M48" i="75"/>
  <c r="J27" i="75" l="1"/>
  <c r="J27" i="164"/>
  <c r="G4" i="162" l="1"/>
  <c r="G5" i="162"/>
  <c r="G6" i="162"/>
  <c r="G7" i="162"/>
  <c r="G8" i="162"/>
  <c r="G9" i="162"/>
  <c r="G10" i="162"/>
  <c r="G11" i="162"/>
  <c r="G12" i="162"/>
  <c r="G13" i="162"/>
  <c r="G14" i="162"/>
  <c r="G15" i="162"/>
  <c r="G16" i="162"/>
  <c r="G17" i="162"/>
  <c r="G18" i="162"/>
  <c r="G19" i="162"/>
  <c r="G20" i="162"/>
  <c r="G21" i="162"/>
  <c r="G22" i="162"/>
  <c r="G23" i="162"/>
  <c r="G24" i="162"/>
  <c r="G25" i="162"/>
  <c r="G26" i="162"/>
  <c r="G27" i="162"/>
  <c r="G28" i="162"/>
  <c r="G29" i="162"/>
  <c r="G30" i="162"/>
  <c r="G31" i="162"/>
  <c r="G32" i="162"/>
  <c r="G33" i="162"/>
  <c r="G34" i="162"/>
  <c r="G35" i="162"/>
  <c r="G36" i="162"/>
  <c r="G37" i="162"/>
  <c r="G38" i="162"/>
  <c r="G39" i="162"/>
  <c r="G40" i="162"/>
  <c r="G41" i="162"/>
  <c r="G42" i="162"/>
  <c r="G43" i="162"/>
  <c r="G44" i="162"/>
  <c r="G45" i="162"/>
  <c r="J45" i="162" s="1"/>
  <c r="G46" i="162"/>
  <c r="G3" i="162"/>
  <c r="G53" i="162"/>
  <c r="G54" i="162"/>
  <c r="G52" i="162"/>
  <c r="J6" i="162"/>
  <c r="J7" i="162"/>
  <c r="J8" i="162"/>
  <c r="J10" i="162"/>
  <c r="J11" i="162"/>
  <c r="J14" i="162"/>
  <c r="J15" i="162"/>
  <c r="J16" i="162"/>
  <c r="J18" i="162"/>
  <c r="J19" i="162"/>
  <c r="J20" i="162"/>
  <c r="J22" i="162"/>
  <c r="J23" i="162"/>
  <c r="J24" i="162"/>
  <c r="J26" i="162"/>
  <c r="J27" i="162"/>
  <c r="J28" i="162"/>
  <c r="J30" i="162"/>
  <c r="J31" i="162"/>
  <c r="J32" i="162"/>
  <c r="J34" i="162"/>
  <c r="J35" i="162"/>
  <c r="J36" i="162"/>
  <c r="J38" i="162"/>
  <c r="J39" i="162"/>
  <c r="J40" i="162"/>
  <c r="J42" i="162"/>
  <c r="J43" i="162"/>
  <c r="J46" i="162"/>
  <c r="J9" i="162" l="1"/>
  <c r="J5" i="162"/>
  <c r="J41" i="162"/>
  <c r="J37" i="162"/>
  <c r="J33" i="162"/>
  <c r="J29" i="162"/>
  <c r="J25" i="162"/>
  <c r="J21" i="162"/>
  <c r="J17" i="162"/>
  <c r="J13" i="162"/>
  <c r="J44" i="162"/>
  <c r="J12" i="162"/>
  <c r="J4" i="162"/>
  <c r="J3" i="162" l="1"/>
  <c r="J47" i="162" s="1"/>
  <c r="K55" i="162" s="1"/>
  <c r="K47" i="177"/>
  <c r="L47" i="177" s="1"/>
  <c r="K46" i="177"/>
  <c r="L46" i="177" s="1"/>
  <c r="K45" i="177"/>
  <c r="L45" i="177" s="1"/>
  <c r="K44" i="177"/>
  <c r="L44" i="177" s="1"/>
  <c r="K43" i="177"/>
  <c r="L43" i="177" s="1"/>
  <c r="K42" i="177"/>
  <c r="L42" i="177" s="1"/>
  <c r="K41" i="177"/>
  <c r="L41" i="177" s="1"/>
  <c r="K40" i="177"/>
  <c r="L40" i="177" s="1"/>
  <c r="K39" i="177"/>
  <c r="L39" i="177" s="1"/>
  <c r="K38" i="177"/>
  <c r="L38" i="177" s="1"/>
  <c r="K37" i="177"/>
  <c r="L37" i="177" s="1"/>
  <c r="K36" i="177"/>
  <c r="L36" i="177" s="1"/>
  <c r="K35" i="177"/>
  <c r="L35" i="177" s="1"/>
  <c r="K34" i="177"/>
  <c r="L34" i="177" s="1"/>
  <c r="K33" i="177"/>
  <c r="L33" i="177" s="1"/>
  <c r="K32" i="177"/>
  <c r="L32" i="177" s="1"/>
  <c r="K31" i="177"/>
  <c r="L31" i="177" s="1"/>
  <c r="K30" i="177"/>
  <c r="L30" i="177" s="1"/>
  <c r="K29" i="177"/>
  <c r="L29" i="177" s="1"/>
  <c r="K28" i="177"/>
  <c r="L28" i="177" s="1"/>
  <c r="K27" i="177"/>
  <c r="L27" i="177" s="1"/>
  <c r="K26" i="177"/>
  <c r="L26" i="177" s="1"/>
  <c r="K25" i="177"/>
  <c r="L25" i="177" s="1"/>
  <c r="K24" i="177"/>
  <c r="L24" i="177" s="1"/>
  <c r="K23" i="177"/>
  <c r="L23" i="177" s="1"/>
  <c r="K22" i="177"/>
  <c r="L22" i="177" s="1"/>
  <c r="K21" i="177"/>
  <c r="L21" i="177" s="1"/>
  <c r="K20" i="177"/>
  <c r="L20" i="177" s="1"/>
  <c r="K19" i="177"/>
  <c r="L19" i="177" s="1"/>
  <c r="K18" i="177"/>
  <c r="L18" i="177" s="1"/>
  <c r="K17" i="177"/>
  <c r="L17" i="177" s="1"/>
  <c r="K16" i="177"/>
  <c r="L16" i="177" s="1"/>
  <c r="K15" i="177"/>
  <c r="L15" i="177" s="1"/>
  <c r="K14" i="177"/>
  <c r="L14" i="177" s="1"/>
  <c r="K13" i="177"/>
  <c r="L13" i="177" s="1"/>
  <c r="K12" i="177"/>
  <c r="L12" i="177" s="1"/>
  <c r="K11" i="177"/>
  <c r="L11" i="177" s="1"/>
  <c r="K10" i="177"/>
  <c r="L10" i="177" s="1"/>
  <c r="K9" i="177"/>
  <c r="L9" i="177" s="1"/>
  <c r="K8" i="177"/>
  <c r="L8" i="177" s="1"/>
  <c r="K7" i="177"/>
  <c r="L7" i="177" s="1"/>
  <c r="K6" i="177"/>
  <c r="L6" i="177" s="1"/>
  <c r="K5" i="177"/>
  <c r="L5" i="177" s="1"/>
  <c r="K4" i="177"/>
  <c r="L4" i="177" s="1"/>
  <c r="K47" i="166"/>
  <c r="L47" i="166" s="1"/>
  <c r="K46" i="166"/>
  <c r="L46" i="166" s="1"/>
  <c r="K45" i="166"/>
  <c r="L45" i="166" s="1"/>
  <c r="K44" i="166"/>
  <c r="L44" i="166" s="1"/>
  <c r="K43" i="166"/>
  <c r="L43" i="166" s="1"/>
  <c r="K42" i="166"/>
  <c r="L42" i="166" s="1"/>
  <c r="K41" i="166"/>
  <c r="L41" i="166" s="1"/>
  <c r="K40" i="166"/>
  <c r="L40" i="166" s="1"/>
  <c r="K39" i="166"/>
  <c r="L39" i="166" s="1"/>
  <c r="K38" i="166"/>
  <c r="L38" i="166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K22" i="166"/>
  <c r="L22" i="166" s="1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47" i="165"/>
  <c r="L47" i="165" s="1"/>
  <c r="K46" i="165"/>
  <c r="L46" i="165" s="1"/>
  <c r="K45" i="165"/>
  <c r="L45" i="165" s="1"/>
  <c r="K44" i="165"/>
  <c r="L44" i="165" s="1"/>
  <c r="K43" i="165"/>
  <c r="L43" i="165" s="1"/>
  <c r="K42" i="165"/>
  <c r="L42" i="165" s="1"/>
  <c r="K41" i="165"/>
  <c r="L41" i="165" s="1"/>
  <c r="K40" i="165"/>
  <c r="L40" i="165" s="1"/>
  <c r="K39" i="165"/>
  <c r="L39" i="165" s="1"/>
  <c r="K38" i="165"/>
  <c r="L38" i="165" s="1"/>
  <c r="K37" i="165"/>
  <c r="L37" i="165" s="1"/>
  <c r="K36" i="165"/>
  <c r="L36" i="165" s="1"/>
  <c r="K35" i="165"/>
  <c r="L35" i="165" s="1"/>
  <c r="K34" i="165"/>
  <c r="L34" i="165" s="1"/>
  <c r="K33" i="165"/>
  <c r="L33" i="165" s="1"/>
  <c r="K32" i="165"/>
  <c r="L32" i="165" s="1"/>
  <c r="K31" i="165"/>
  <c r="L31" i="165" s="1"/>
  <c r="K30" i="165"/>
  <c r="L30" i="165" s="1"/>
  <c r="K29" i="165"/>
  <c r="L29" i="165" s="1"/>
  <c r="K28" i="165"/>
  <c r="L28" i="165" s="1"/>
  <c r="K27" i="165"/>
  <c r="L27" i="165" s="1"/>
  <c r="K26" i="165"/>
  <c r="L26" i="165" s="1"/>
  <c r="K25" i="165"/>
  <c r="L25" i="165" s="1"/>
  <c r="K24" i="165"/>
  <c r="L24" i="165" s="1"/>
  <c r="K23" i="165"/>
  <c r="L23" i="165" s="1"/>
  <c r="K22" i="165"/>
  <c r="L22" i="165" s="1"/>
  <c r="K21" i="165"/>
  <c r="L21" i="165" s="1"/>
  <c r="K20" i="165"/>
  <c r="L20" i="165" s="1"/>
  <c r="K19" i="165"/>
  <c r="L19" i="165" s="1"/>
  <c r="K18" i="165"/>
  <c r="L18" i="165" s="1"/>
  <c r="K17" i="165"/>
  <c r="L17" i="165" s="1"/>
  <c r="K16" i="165"/>
  <c r="L16" i="165" s="1"/>
  <c r="K15" i="165"/>
  <c r="L15" i="165" s="1"/>
  <c r="K14" i="165"/>
  <c r="L14" i="165" s="1"/>
  <c r="K13" i="165"/>
  <c r="L13" i="165" s="1"/>
  <c r="K12" i="165"/>
  <c r="L12" i="165" s="1"/>
  <c r="K11" i="165"/>
  <c r="L11" i="165" s="1"/>
  <c r="K10" i="165"/>
  <c r="L10" i="165" s="1"/>
  <c r="K9" i="165"/>
  <c r="L9" i="165" s="1"/>
  <c r="K8" i="165"/>
  <c r="L8" i="165" s="1"/>
  <c r="K7" i="165"/>
  <c r="L7" i="165" s="1"/>
  <c r="K6" i="165"/>
  <c r="L6" i="165" s="1"/>
  <c r="K5" i="165"/>
  <c r="L5" i="165" s="1"/>
  <c r="K4" i="165"/>
  <c r="L4" i="165" s="1"/>
  <c r="K47" i="164"/>
  <c r="L47" i="164" s="1"/>
  <c r="K46" i="164"/>
  <c r="L46" i="164" s="1"/>
  <c r="K45" i="164"/>
  <c r="L45" i="164" s="1"/>
  <c r="K44" i="164"/>
  <c r="L44" i="164" s="1"/>
  <c r="K43" i="164"/>
  <c r="L43" i="164" s="1"/>
  <c r="K42" i="164"/>
  <c r="L42" i="164" s="1"/>
  <c r="K41" i="164"/>
  <c r="L41" i="164" s="1"/>
  <c r="K40" i="164"/>
  <c r="L40" i="164" s="1"/>
  <c r="K39" i="164"/>
  <c r="L39" i="164" s="1"/>
  <c r="K38" i="164"/>
  <c r="L38" i="164" s="1"/>
  <c r="K37" i="164"/>
  <c r="L37" i="164" s="1"/>
  <c r="K36" i="164"/>
  <c r="L36" i="164" s="1"/>
  <c r="K35" i="164"/>
  <c r="L35" i="164" s="1"/>
  <c r="K34" i="164"/>
  <c r="L34" i="164" s="1"/>
  <c r="K33" i="164"/>
  <c r="L33" i="164" s="1"/>
  <c r="K32" i="164"/>
  <c r="L32" i="164" s="1"/>
  <c r="K31" i="164"/>
  <c r="L31" i="164" s="1"/>
  <c r="K30" i="164"/>
  <c r="L30" i="164" s="1"/>
  <c r="K29" i="164"/>
  <c r="L29" i="164" s="1"/>
  <c r="K28" i="164"/>
  <c r="L28" i="164" s="1"/>
  <c r="K27" i="164"/>
  <c r="K26" i="164"/>
  <c r="L26" i="164" s="1"/>
  <c r="K25" i="164"/>
  <c r="L25" i="164" s="1"/>
  <c r="K24" i="164"/>
  <c r="L24" i="164" s="1"/>
  <c r="K23" i="164"/>
  <c r="L23" i="164" s="1"/>
  <c r="K22" i="164"/>
  <c r="L22" i="164" s="1"/>
  <c r="K21" i="164"/>
  <c r="L21" i="164" s="1"/>
  <c r="K20" i="164"/>
  <c r="L20" i="164" s="1"/>
  <c r="K19" i="164"/>
  <c r="L19" i="164" s="1"/>
  <c r="K18" i="164"/>
  <c r="L18" i="164" s="1"/>
  <c r="K17" i="164"/>
  <c r="L17" i="164" s="1"/>
  <c r="K16" i="164"/>
  <c r="L16" i="164" s="1"/>
  <c r="K15" i="164"/>
  <c r="L15" i="164" s="1"/>
  <c r="K14" i="164"/>
  <c r="L14" i="164" s="1"/>
  <c r="K13" i="164"/>
  <c r="L13" i="164" s="1"/>
  <c r="K12" i="164"/>
  <c r="L12" i="164" s="1"/>
  <c r="K11" i="164"/>
  <c r="L11" i="164" s="1"/>
  <c r="K10" i="164"/>
  <c r="L10" i="164" s="1"/>
  <c r="K9" i="164"/>
  <c r="L9" i="164" s="1"/>
  <c r="K8" i="164"/>
  <c r="L8" i="164" s="1"/>
  <c r="K7" i="164"/>
  <c r="L7" i="164" s="1"/>
  <c r="K6" i="164"/>
  <c r="L6" i="164" s="1"/>
  <c r="K5" i="164"/>
  <c r="L5" i="164" s="1"/>
  <c r="K4" i="164"/>
  <c r="L4" i="164" s="1"/>
  <c r="K47" i="163"/>
  <c r="L47" i="163" s="1"/>
  <c r="K46" i="163"/>
  <c r="L46" i="163" s="1"/>
  <c r="K45" i="163"/>
  <c r="L45" i="163" s="1"/>
  <c r="K44" i="163"/>
  <c r="L44" i="163" s="1"/>
  <c r="K43" i="163"/>
  <c r="L43" i="163" s="1"/>
  <c r="K42" i="163"/>
  <c r="L42" i="163" s="1"/>
  <c r="K41" i="163"/>
  <c r="L41" i="163" s="1"/>
  <c r="K40" i="163"/>
  <c r="L40" i="163" s="1"/>
  <c r="K39" i="163"/>
  <c r="L39" i="163" s="1"/>
  <c r="K38" i="163"/>
  <c r="L38" i="163" s="1"/>
  <c r="K37" i="163"/>
  <c r="L37" i="163" s="1"/>
  <c r="K36" i="163"/>
  <c r="L36" i="163" s="1"/>
  <c r="K35" i="163"/>
  <c r="L35" i="163" s="1"/>
  <c r="K34" i="163"/>
  <c r="L34" i="163" s="1"/>
  <c r="K33" i="163"/>
  <c r="L33" i="163" s="1"/>
  <c r="K32" i="163"/>
  <c r="L32" i="163" s="1"/>
  <c r="K31" i="163"/>
  <c r="L31" i="163" s="1"/>
  <c r="K30" i="163"/>
  <c r="L30" i="163" s="1"/>
  <c r="K29" i="163"/>
  <c r="L29" i="163" s="1"/>
  <c r="K28" i="163"/>
  <c r="L28" i="163" s="1"/>
  <c r="K27" i="163"/>
  <c r="L27" i="163" s="1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47" i="75"/>
  <c r="H46" i="162" s="1"/>
  <c r="I46" i="162" s="1"/>
  <c r="K46" i="75"/>
  <c r="H45" i="162" s="1"/>
  <c r="I45" i="162" s="1"/>
  <c r="K45" i="75"/>
  <c r="H44" i="162" s="1"/>
  <c r="I44" i="162" s="1"/>
  <c r="K44" i="75"/>
  <c r="H43" i="162" s="1"/>
  <c r="I43" i="162" s="1"/>
  <c r="K43" i="75"/>
  <c r="K42" i="75"/>
  <c r="K41" i="75"/>
  <c r="K40" i="75"/>
  <c r="H39" i="162" s="1"/>
  <c r="I39" i="162" s="1"/>
  <c r="K39" i="75"/>
  <c r="H38" i="162" s="1"/>
  <c r="I38" i="162" s="1"/>
  <c r="K38" i="75"/>
  <c r="H37" i="162" s="1"/>
  <c r="I37" i="162" s="1"/>
  <c r="K37" i="75"/>
  <c r="H36" i="162" s="1"/>
  <c r="I36" i="162" s="1"/>
  <c r="K36" i="75"/>
  <c r="H35" i="162" s="1"/>
  <c r="I35" i="162" s="1"/>
  <c r="K35" i="75"/>
  <c r="K34" i="75"/>
  <c r="K33" i="75"/>
  <c r="K32" i="75"/>
  <c r="H31" i="162" s="1"/>
  <c r="I31" i="162" s="1"/>
  <c r="K31" i="75"/>
  <c r="H30" i="162" s="1"/>
  <c r="I30" i="162" s="1"/>
  <c r="K30" i="75"/>
  <c r="H29" i="162" s="1"/>
  <c r="I29" i="162" s="1"/>
  <c r="K29" i="75"/>
  <c r="H28" i="162" s="1"/>
  <c r="I28" i="162" s="1"/>
  <c r="K28" i="75"/>
  <c r="H27" i="162" s="1"/>
  <c r="I27" i="162" s="1"/>
  <c r="K27" i="75"/>
  <c r="K26" i="75"/>
  <c r="K25" i="75"/>
  <c r="K24" i="75"/>
  <c r="H23" i="162" s="1"/>
  <c r="I23" i="162" s="1"/>
  <c r="K23" i="75"/>
  <c r="H22" i="162" s="1"/>
  <c r="I22" i="162" s="1"/>
  <c r="K22" i="75"/>
  <c r="H21" i="162" s="1"/>
  <c r="I21" i="162" s="1"/>
  <c r="K21" i="75"/>
  <c r="H20" i="162" s="1"/>
  <c r="I20" i="162" s="1"/>
  <c r="K20" i="75"/>
  <c r="H19" i="162" s="1"/>
  <c r="I19" i="162" s="1"/>
  <c r="K19" i="75"/>
  <c r="K18" i="75"/>
  <c r="K17" i="75"/>
  <c r="K16" i="75"/>
  <c r="H15" i="162" s="1"/>
  <c r="I15" i="162" s="1"/>
  <c r="K15" i="75"/>
  <c r="H14" i="162" s="1"/>
  <c r="I14" i="162" s="1"/>
  <c r="K14" i="75"/>
  <c r="H13" i="162" s="1"/>
  <c r="I13" i="162" s="1"/>
  <c r="K13" i="75"/>
  <c r="H12" i="162" s="1"/>
  <c r="I12" i="162" s="1"/>
  <c r="K12" i="75"/>
  <c r="H11" i="162" s="1"/>
  <c r="I11" i="162" s="1"/>
  <c r="K11" i="75"/>
  <c r="K10" i="75"/>
  <c r="K9" i="75"/>
  <c r="K8" i="75"/>
  <c r="H7" i="162" s="1"/>
  <c r="I7" i="162" s="1"/>
  <c r="K7" i="75"/>
  <c r="H6" i="162" s="1"/>
  <c r="I6" i="162" s="1"/>
  <c r="K6" i="75"/>
  <c r="H5" i="162" s="1"/>
  <c r="I5" i="162" s="1"/>
  <c r="K5" i="75"/>
  <c r="H4" i="162" s="1"/>
  <c r="I4" i="162" s="1"/>
  <c r="K4" i="75"/>
  <c r="H3" i="162" s="1"/>
  <c r="H8" i="162" l="1"/>
  <c r="I8" i="162" s="1"/>
  <c r="H24" i="162"/>
  <c r="I24" i="162" s="1"/>
  <c r="H32" i="162"/>
  <c r="I32" i="162" s="1"/>
  <c r="H40" i="162"/>
  <c r="I40" i="162" s="1"/>
  <c r="H9" i="162"/>
  <c r="I9" i="162" s="1"/>
  <c r="H17" i="162"/>
  <c r="I17" i="162" s="1"/>
  <c r="H41" i="162"/>
  <c r="I41" i="162" s="1"/>
  <c r="H16" i="162"/>
  <c r="I16" i="162" s="1"/>
  <c r="H25" i="162"/>
  <c r="I25" i="162" s="1"/>
  <c r="H33" i="162"/>
  <c r="I33" i="162" s="1"/>
  <c r="H10" i="162"/>
  <c r="I10" i="162" s="1"/>
  <c r="H18" i="162"/>
  <c r="I18" i="162" s="1"/>
  <c r="H34" i="162"/>
  <c r="I34" i="162" s="1"/>
  <c r="H42" i="162"/>
  <c r="I42" i="162" s="1"/>
  <c r="L27" i="164"/>
  <c r="H26" i="162"/>
  <c r="I26" i="162" s="1"/>
  <c r="L9" i="75"/>
  <c r="L21" i="75"/>
  <c r="L33" i="75"/>
  <c r="L45" i="75"/>
  <c r="L6" i="75"/>
  <c r="L10" i="75"/>
  <c r="L14" i="75"/>
  <c r="L18" i="75"/>
  <c r="L22" i="75"/>
  <c r="L26" i="75"/>
  <c r="L30" i="75"/>
  <c r="L34" i="75"/>
  <c r="L38" i="75"/>
  <c r="L42" i="75"/>
  <c r="L46" i="75"/>
  <c r="L13" i="75"/>
  <c r="L25" i="75"/>
  <c r="L37" i="75"/>
  <c r="L7" i="75"/>
  <c r="L11" i="75"/>
  <c r="L15" i="75"/>
  <c r="L19" i="75"/>
  <c r="L23" i="75"/>
  <c r="L27" i="75"/>
  <c r="L31" i="75"/>
  <c r="L35" i="75"/>
  <c r="L39" i="75"/>
  <c r="L43" i="75"/>
  <c r="L47" i="75"/>
  <c r="L5" i="75"/>
  <c r="L17" i="75"/>
  <c r="L29" i="75"/>
  <c r="L41" i="75"/>
  <c r="L4" i="75"/>
  <c r="K3" i="162"/>
  <c r="H3" i="75"/>
  <c r="L8" i="75"/>
  <c r="L12" i="75"/>
  <c r="L16" i="75"/>
  <c r="L20" i="75"/>
  <c r="L24" i="75"/>
  <c r="L28" i="75"/>
  <c r="L32" i="75"/>
  <c r="L36" i="75"/>
  <c r="L40" i="75"/>
  <c r="L44" i="75"/>
  <c r="K28" i="162" l="1"/>
  <c r="K34" i="162"/>
  <c r="K18" i="162"/>
  <c r="K12" i="162"/>
  <c r="K25" i="162"/>
  <c r="K9" i="162"/>
  <c r="K44" i="162"/>
  <c r="K20" i="162"/>
  <c r="K39" i="162"/>
  <c r="K31" i="162"/>
  <c r="K23" i="162"/>
  <c r="K15" i="162"/>
  <c r="K7" i="162"/>
  <c r="K42" i="162"/>
  <c r="K10" i="162"/>
  <c r="K33" i="162"/>
  <c r="K40" i="162"/>
  <c r="K46" i="162"/>
  <c r="K38" i="162"/>
  <c r="K30" i="162"/>
  <c r="K22" i="162"/>
  <c r="K14" i="162"/>
  <c r="K6" i="162"/>
  <c r="K24" i="162"/>
  <c r="K45" i="162"/>
  <c r="K37" i="162"/>
  <c r="K29" i="162"/>
  <c r="K21" i="162"/>
  <c r="K13" i="162"/>
  <c r="K5" i="162"/>
  <c r="K32" i="162"/>
  <c r="K8" i="162"/>
  <c r="K4" i="162"/>
  <c r="K26" i="162"/>
  <c r="K36" i="162"/>
  <c r="K41" i="162"/>
  <c r="K17" i="162"/>
  <c r="K16" i="162"/>
  <c r="K43" i="162"/>
  <c r="K35" i="162"/>
  <c r="K27" i="162"/>
  <c r="K19" i="162"/>
  <c r="K11" i="162"/>
  <c r="K47" i="162" l="1"/>
  <c r="K56" i="162" s="1"/>
  <c r="I3" i="162"/>
  <c r="K58" i="162" l="1"/>
</calcChain>
</file>

<file path=xl/comments1.xml><?xml version="1.0" encoding="utf-8"?>
<comments xmlns="http://schemas.openxmlformats.org/spreadsheetml/2006/main">
  <authors>
    <author>MARCELO DARCI DE SOUZA</author>
  </authors>
  <commentList>
    <comment ref="J27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do ceo 08 und 11/10/19 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J27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 proex 08 und 11/10/19 </t>
        </r>
      </text>
    </comment>
  </commentList>
</comments>
</file>

<file path=xl/sharedStrings.xml><?xml version="1.0" encoding="utf-8"?>
<sst xmlns="http://schemas.openxmlformats.org/spreadsheetml/2006/main" count="1679" uniqueCount="100">
  <si>
    <t>Saldo / Automático</t>
  </si>
  <si>
    <t>LOTE</t>
  </si>
  <si>
    <t>FORNECEDOR</t>
  </si>
  <si>
    <t>ITEM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</si>
  <si>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</si>
  <si>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</si>
  <si>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</si>
  <si>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</si>
  <si>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</si>
  <si>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</si>
  <si>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</si>
  <si>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</si>
  <si>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</si>
  <si>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</si>
  <si>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</si>
  <si>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</si>
  <si>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</si>
  <si>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</si>
  <si>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</si>
  <si>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</si>
  <si>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</si>
  <si>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</si>
  <si>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</si>
  <si>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</si>
  <si>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</si>
  <si>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</si>
  <si>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</si>
  <si>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Qtde Utilizada</t>
  </si>
  <si>
    <t xml:space="preserve">Saldo </t>
  </si>
  <si>
    <t>Valor Registrado</t>
  </si>
  <si>
    <t>Valor Utilizado</t>
  </si>
  <si>
    <t>% Aditivos</t>
  </si>
  <si>
    <t>% Utilizado</t>
  </si>
  <si>
    <t>Especificação</t>
  </si>
  <si>
    <t>ANEXO I – Instrução Normativa n.º 002/2014</t>
  </si>
  <si>
    <t>Pregão n.º XXXX/2014</t>
  </si>
  <si>
    <t>Objeto:</t>
  </si>
  <si>
    <t xml:space="preserve">Declaro que o Centro XXXXXXX, participante da Ata de Registro de Preços proveniente do Pregão n.º XXXX/2014, possui saldo em seu quantitativo para a emissão da Autorização  de  Fornecimento/Ordem  de  Serviço  n.º  XXXX/2014,  no  valor  de  R$ X.XXX,XX, a ser firmada com a empresa XXXXXXX.
</t>
  </si>
  <si>
    <r>
      <t xml:space="preserve">                                    </t>
    </r>
    <r>
      <rPr>
        <sz val="11"/>
        <rFont val="Arial"/>
        <family val="2"/>
      </rPr>
      <t xml:space="preserve">, </t>
    </r>
    <r>
      <rPr>
        <u/>
        <sz val="11"/>
        <rFont val="Arial"/>
        <family val="2"/>
      </rPr>
      <t xml:space="preserve">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 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</t>
    </r>
  </si>
  <si>
    <t>Cidade                      Data</t>
  </si>
  <si>
    <t>Diretor(a) de Administração</t>
  </si>
  <si>
    <t>UNIDADE</t>
  </si>
  <si>
    <t>Atletismo</t>
  </si>
  <si>
    <t>PROVA</t>
  </si>
  <si>
    <t>339039-65</t>
  </si>
  <si>
    <t>Basquetebol</t>
  </si>
  <si>
    <t>JOGO</t>
  </si>
  <si>
    <t>Basquetebol 3x3</t>
  </si>
  <si>
    <t>Futebol Society</t>
  </si>
  <si>
    <t>Futebol de campo</t>
  </si>
  <si>
    <t>Futsal</t>
  </si>
  <si>
    <t>Futevôlei</t>
  </si>
  <si>
    <t>Handebol</t>
  </si>
  <si>
    <t>Judô</t>
  </si>
  <si>
    <t>Natação</t>
  </si>
  <si>
    <t>Tênis de campo</t>
  </si>
  <si>
    <t>Tênis de Mesa</t>
  </si>
  <si>
    <t>Voleibol</t>
  </si>
  <si>
    <t>Vôlei de praia</t>
  </si>
  <si>
    <t>Xadrez</t>
  </si>
  <si>
    <t>Corrida Rústica</t>
  </si>
  <si>
    <t>Basquetebol de Trio</t>
  </si>
  <si>
    <t>Futebol 7 Suiço</t>
  </si>
  <si>
    <t xml:space="preserve"> JOGO</t>
  </si>
  <si>
    <t>Gincana</t>
  </si>
  <si>
    <t xml:space="preserve"> GINCANA</t>
  </si>
  <si>
    <t xml:space="preserve"> PROVA</t>
  </si>
  <si>
    <t>Bocha</t>
  </si>
  <si>
    <t>Tênis de mesa</t>
  </si>
  <si>
    <t>Voleibol de areia 4x4</t>
  </si>
  <si>
    <t>Taco</t>
  </si>
  <si>
    <t xml:space="preserve">CENTRO PARTICIPANTE: </t>
  </si>
  <si>
    <t xml:space="preserve">UNIDADE </t>
  </si>
  <si>
    <t xml:space="preserve">Valor Total da Ata </t>
  </si>
  <si>
    <t>Resumo Atualizado e</t>
  </si>
  <si>
    <t>OBJETO:CONTRATAÇÃO DE EMPRESA ESPECIALIZADA EM SERVIÇOS DE ARBITRAGEM E LOCAÇÃO DE AMBULÂNCIA PARA A UDESC</t>
  </si>
  <si>
    <t>VIGÊNCIA DA ATA: 14/05/2019 até 13/05/2020</t>
  </si>
  <si>
    <t>PROCESSO: 630/2019/UDESC</t>
  </si>
  <si>
    <t xml:space="preserve"> AF nº  XXX/2019 Qtde. DT</t>
  </si>
  <si>
    <t>XX/XX/2019</t>
  </si>
  <si>
    <t>SUL ORGANIZAÇÃO DE EVENTOS ESPORTIVOS, CULTURAIS E TURISTICOS LTDA.</t>
  </si>
  <si>
    <t>ENFEMED SERVIÇOS MÉDICOS S/S LTDA EPP</t>
  </si>
  <si>
    <t xml:space="preserve">Locação de veículo  tipo Ambulância “D” UTI </t>
  </si>
  <si>
    <t>Diária (turno 12 horas)</t>
  </si>
  <si>
    <t xml:space="preserve">Locação de veículo  tipo Ambulância “B” 
</t>
  </si>
  <si>
    <t>Periodo</t>
  </si>
  <si>
    <t>Badminton</t>
  </si>
  <si>
    <t>Grupo-Classe</t>
  </si>
  <si>
    <t>Código NUC</t>
  </si>
  <si>
    <t>DETALHAMENTO</t>
  </si>
  <si>
    <t>02-06</t>
  </si>
  <si>
    <t>50028-013</t>
  </si>
  <si>
    <t>03-06</t>
  </si>
  <si>
    <t>50135-012</t>
  </si>
  <si>
    <t>339039-61</t>
  </si>
  <si>
    <t xml:space="preserve"> OS nº  645/2019 Qtde. DT</t>
  </si>
  <si>
    <t xml:space="preserve"> OS nº 1872/2019 Qtde. DT</t>
  </si>
  <si>
    <t xml:space="preserve"> OS nº   1989/2019 Qtde. DT</t>
  </si>
  <si>
    <t xml:space="preserve"> AF nº 1701/2019 Qtde. DT</t>
  </si>
  <si>
    <t xml:space="preserve"> AF nº  1288/2019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</si>
</sst>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5.5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sz val="6.5"/>
      <name val="Times New Roman"/>
      <family val="1"/>
    </font>
    <font>
      <u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5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5" borderId="0" xfId="1" applyFont="1" applyFill="1" applyAlignment="1">
      <alignment horizontal="center" vertical="center" wrapText="1"/>
    </xf>
    <xf numFmtId="3" fontId="4" fillId="5" borderId="0" xfId="1" applyNumberFormat="1" applyFont="1" applyFill="1" applyAlignment="1" applyProtection="1">
      <alignment wrapText="1"/>
      <protection locked="0"/>
    </xf>
    <xf numFmtId="166" fontId="4" fillId="9" borderId="1" xfId="0" applyNumberFormat="1" applyFont="1" applyFill="1" applyBorder="1" applyAlignment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3" applyFont="1" applyFill="1" applyBorder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4" fontId="4" fillId="5" borderId="0" xfId="1" applyNumberFormat="1" applyFont="1" applyFill="1" applyAlignment="1">
      <alignment horizontal="center" vertical="center" wrapText="1"/>
    </xf>
    <xf numFmtId="166" fontId="4" fillId="5" borderId="0" xfId="0" applyNumberFormat="1" applyFont="1" applyFill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1" fontId="4" fillId="0" borderId="0" xfId="1" applyNumberFormat="1" applyFont="1" applyFill="1" applyAlignment="1" applyProtection="1">
      <alignment horizontal="center" vertical="center" wrapText="1"/>
      <protection locked="0"/>
    </xf>
    <xf numFmtId="1" fontId="4" fillId="5" borderId="0" xfId="1" applyNumberFormat="1" applyFont="1" applyFill="1" applyAlignment="1" applyProtection="1">
      <alignment horizontal="center" vertical="center" wrapText="1"/>
      <protection locked="0"/>
    </xf>
    <xf numFmtId="0" fontId="4" fillId="5" borderId="0" xfId="1" applyFont="1" applyFill="1" applyAlignment="1">
      <alignment wrapText="1"/>
    </xf>
    <xf numFmtId="0" fontId="16" fillId="0" borderId="0" xfId="1" applyFont="1" applyAlignment="1">
      <alignment horizontal="center" vertical="center"/>
    </xf>
    <xf numFmtId="0" fontId="1" fillId="0" borderId="0" xfId="1"/>
    <xf numFmtId="0" fontId="17" fillId="0" borderId="0" xfId="1" applyFont="1" applyAlignment="1">
      <alignment vertical="center"/>
    </xf>
    <xf numFmtId="0" fontId="18" fillId="0" borderId="0" xfId="1" applyFont="1" applyAlignment="1">
      <alignment horizontal="center" vertical="justify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justify" vertical="center"/>
    </xf>
    <xf numFmtId="0" fontId="21" fillId="0" borderId="0" xfId="1" applyFont="1" applyAlignment="1">
      <alignment vertical="center"/>
    </xf>
    <xf numFmtId="0" fontId="20" fillId="0" borderId="0" xfId="1" applyFont="1" applyAlignment="1">
      <alignment horizontal="justify" vertical="center" wrapText="1"/>
    </xf>
    <xf numFmtId="0" fontId="22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44" fontId="4" fillId="0" borderId="0" xfId="13" applyFont="1" applyFill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/>
    </xf>
    <xf numFmtId="44" fontId="4" fillId="9" borderId="10" xfId="1" applyNumberFormat="1" applyFont="1" applyFill="1" applyBorder="1" applyAlignment="1">
      <alignment vertical="center" wrapText="1"/>
    </xf>
    <xf numFmtId="168" fontId="4" fillId="9" borderId="12" xfId="1" applyNumberFormat="1" applyFont="1" applyFill="1" applyBorder="1" applyAlignment="1" applyProtection="1">
      <alignment horizontal="right"/>
      <protection locked="0"/>
    </xf>
    <xf numFmtId="9" fontId="4" fillId="9" borderId="15" xfId="17" applyFont="1" applyFill="1" applyBorder="1" applyAlignment="1">
      <alignment horizontal="right"/>
    </xf>
    <xf numFmtId="0" fontId="29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66" fontId="28" fillId="4" borderId="1" xfId="0" applyNumberFormat="1" applyFont="1" applyFill="1" applyBorder="1" applyAlignment="1">
      <alignment horizontal="center" vertical="center" wrapText="1"/>
    </xf>
    <xf numFmtId="3" fontId="2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1" applyFont="1" applyFill="1" applyBorder="1" applyAlignment="1" applyProtection="1">
      <alignment horizontal="center" vertical="center" wrapText="1"/>
      <protection locked="0"/>
    </xf>
    <xf numFmtId="0" fontId="4" fillId="8" borderId="16" xfId="1" applyFont="1" applyFill="1" applyBorder="1" applyAlignment="1" applyProtection="1">
      <alignment horizontal="center" vertical="center" wrapText="1"/>
      <protection locked="0"/>
    </xf>
    <xf numFmtId="44" fontId="4" fillId="0" borderId="0" xfId="1" applyNumberFormat="1" applyFont="1" applyFill="1" applyAlignment="1">
      <alignment wrapText="1"/>
    </xf>
    <xf numFmtId="0" fontId="29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43" fontId="1" fillId="5" borderId="1" xfId="13" applyNumberFormat="1" applyFont="1" applyFill="1" applyBorder="1" applyAlignment="1">
      <alignment horizontal="center" vertical="top" wrapText="1"/>
    </xf>
    <xf numFmtId="43" fontId="1" fillId="12" borderId="1" xfId="13" applyNumberFormat="1" applyFont="1" applyFill="1" applyBorder="1" applyAlignment="1">
      <alignment horizontal="center" vertical="top" wrapText="1"/>
    </xf>
    <xf numFmtId="43" fontId="1" fillId="5" borderId="1" xfId="8" applyNumberFormat="1" applyFont="1" applyFill="1" applyBorder="1" applyAlignment="1">
      <alignment horizontal="center" vertical="top" wrapText="1"/>
    </xf>
    <xf numFmtId="43" fontId="1" fillId="12" borderId="1" xfId="8" applyNumberFormat="1" applyFont="1" applyFill="1" applyBorder="1" applyAlignment="1">
      <alignment horizontal="center" vertical="top" wrapText="1"/>
    </xf>
    <xf numFmtId="1" fontId="4" fillId="9" borderId="13" xfId="1" applyNumberFormat="1" applyFont="1" applyFill="1" applyBorder="1" applyAlignment="1" applyProtection="1">
      <alignment horizontal="left" vertical="center"/>
      <protection locked="0"/>
    </xf>
    <xf numFmtId="1" fontId="4" fillId="9" borderId="14" xfId="1" applyNumberFormat="1" applyFont="1" applyFill="1" applyBorder="1" applyAlignment="1" applyProtection="1">
      <alignment horizontal="left" vertical="center"/>
      <protection locked="0"/>
    </xf>
    <xf numFmtId="1" fontId="4" fillId="9" borderId="15" xfId="1" applyNumberFormat="1" applyFont="1" applyFill="1" applyBorder="1" applyAlignment="1" applyProtection="1">
      <alignment horizontal="left" vertical="center"/>
      <protection locked="0"/>
    </xf>
    <xf numFmtId="0" fontId="28" fillId="13" borderId="1" xfId="1" applyFont="1" applyFill="1" applyBorder="1" applyAlignment="1" applyProtection="1">
      <alignment horizontal="center" vertical="center" wrapText="1"/>
      <protection locked="0"/>
    </xf>
    <xf numFmtId="0" fontId="28" fillId="13" borderId="1" xfId="0" applyFont="1" applyFill="1" applyBorder="1" applyAlignment="1">
      <alignment horizontal="center" vertical="center" wrapText="1"/>
    </xf>
    <xf numFmtId="4" fontId="29" fillId="13" borderId="1" xfId="0" applyNumberFormat="1" applyFont="1" applyFill="1" applyBorder="1" applyAlignment="1">
      <alignment horizontal="center" vertical="center" wrapText="1"/>
    </xf>
    <xf numFmtId="165" fontId="28" fillId="13" borderId="1" xfId="3" applyFont="1" applyFill="1" applyBorder="1" applyAlignment="1" applyProtection="1">
      <alignment horizontal="center" vertical="center" wrapText="1"/>
    </xf>
    <xf numFmtId="0" fontId="28" fillId="13" borderId="1" xfId="1" applyFont="1" applyFill="1" applyBorder="1" applyAlignment="1" applyProtection="1">
      <alignment horizontal="center" vertical="center" wrapText="1"/>
    </xf>
    <xf numFmtId="166" fontId="28" fillId="13" borderId="1" xfId="1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/>
    </xf>
    <xf numFmtId="49" fontId="1" fillId="12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43" fontId="1" fillId="12" borderId="1" xfId="13" applyNumberFormat="1" applyFont="1" applyFill="1" applyBorder="1" applyAlignment="1">
      <alignment horizontal="center" vertical="center" wrapText="1"/>
    </xf>
    <xf numFmtId="43" fontId="1" fillId="5" borderId="1" xfId="13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wrapText="1"/>
      <protection locked="0"/>
    </xf>
    <xf numFmtId="43" fontId="1" fillId="12" borderId="1" xfId="8" applyNumberFormat="1" applyFont="1" applyFill="1" applyBorder="1" applyAlignment="1">
      <alignment horizontal="center" vertical="center" wrapText="1"/>
    </xf>
    <xf numFmtId="43" fontId="1" fillId="5" borderId="1" xfId="8" applyNumberFormat="1" applyFont="1" applyFill="1" applyBorder="1" applyAlignment="1">
      <alignment horizontal="center" vertical="center" wrapText="1"/>
    </xf>
    <xf numFmtId="14" fontId="4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1" applyFont="1" applyFill="1" applyBorder="1" applyAlignment="1">
      <alignment horizontal="center" wrapText="1"/>
    </xf>
    <xf numFmtId="44" fontId="4" fillId="0" borderId="0" xfId="8" applyFont="1" applyAlignment="1" applyProtection="1">
      <alignment wrapText="1"/>
      <protection locked="0"/>
    </xf>
    <xf numFmtId="3" fontId="4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28" fillId="8" borderId="1" xfId="0" applyNumberFormat="1" applyFont="1" applyFill="1" applyBorder="1" applyAlignment="1">
      <alignment horizontal="left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30" fillId="12" borderId="6" xfId="0" applyFont="1" applyFill="1" applyBorder="1" applyAlignment="1">
      <alignment horizontal="center" vertical="center"/>
    </xf>
    <xf numFmtId="0" fontId="30" fillId="12" borderId="7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 wrapText="1"/>
    </xf>
    <xf numFmtId="0" fontId="30" fillId="12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1" fontId="4" fillId="9" borderId="13" xfId="1" applyNumberFormat="1" applyFont="1" applyFill="1" applyBorder="1" applyAlignment="1" applyProtection="1">
      <alignment horizontal="left" vertical="center"/>
      <protection locked="0"/>
    </xf>
    <xf numFmtId="1" fontId="4" fillId="9" borderId="14" xfId="1" applyNumberFormat="1" applyFont="1" applyFill="1" applyBorder="1" applyAlignment="1" applyProtection="1">
      <alignment horizontal="left" vertical="center"/>
      <protection locked="0"/>
    </xf>
    <xf numFmtId="1" fontId="4" fillId="9" borderId="15" xfId="1" applyNumberFormat="1" applyFont="1" applyFill="1" applyBorder="1" applyAlignment="1" applyProtection="1">
      <alignment horizontal="left" vertical="center"/>
      <protection locked="0"/>
    </xf>
    <xf numFmtId="1" fontId="4" fillId="9" borderId="8" xfId="1" applyNumberFormat="1" applyFont="1" applyFill="1" applyBorder="1" applyAlignment="1" applyProtection="1">
      <alignment horizontal="left" vertical="center"/>
      <protection locked="0"/>
    </xf>
    <xf numFmtId="1" fontId="4" fillId="9" borderId="9" xfId="1" applyNumberFormat="1" applyFont="1" applyFill="1" applyBorder="1" applyAlignment="1" applyProtection="1">
      <alignment horizontal="left" vertical="center"/>
      <protection locked="0"/>
    </xf>
    <xf numFmtId="1" fontId="4" fillId="9" borderId="10" xfId="1" applyNumberFormat="1" applyFont="1" applyFill="1" applyBorder="1" applyAlignment="1" applyProtection="1">
      <alignment horizontal="left" vertical="center"/>
      <protection locked="0"/>
    </xf>
    <xf numFmtId="1" fontId="4" fillId="9" borderId="11" xfId="1" applyNumberFormat="1" applyFont="1" applyFill="1" applyBorder="1" applyAlignment="1" applyProtection="1">
      <alignment horizontal="left" vertical="center"/>
      <protection locked="0"/>
    </xf>
    <xf numFmtId="1" fontId="4" fillId="9" borderId="0" xfId="1" applyNumberFormat="1" applyFont="1" applyFill="1" applyBorder="1" applyAlignment="1" applyProtection="1">
      <alignment horizontal="left" vertical="center"/>
      <protection locked="0"/>
    </xf>
    <xf numFmtId="1" fontId="4" fillId="9" borderId="12" xfId="1" applyNumberFormat="1" applyFont="1" applyFill="1" applyBorder="1" applyAlignment="1" applyProtection="1">
      <alignment horizontal="left" vertical="center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left" vertical="center" wrapText="1"/>
    </xf>
    <xf numFmtId="1" fontId="4" fillId="9" borderId="6" xfId="1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8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" xfId="17" builtinId="5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54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2219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27</xdr:row>
      <xdr:rowOff>228600</xdr:rowOff>
    </xdr:from>
    <xdr:to>
      <xdr:col>9</xdr:col>
      <xdr:colOff>200025</xdr:colOff>
      <xdr:row>27</xdr:row>
      <xdr:rowOff>228600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153525" y="8258175"/>
          <a:ext cx="3810000" cy="0"/>
          <a:chOff x="2948" y="-22"/>
          <a:chExt cx="6002" cy="0"/>
        </a:xfrm>
      </xdr:grpSpPr>
      <xdr:sp macro="" textlink="">
        <xdr:nvSpPr>
          <xdr:cNvPr id="3" name="Freeform 2"/>
          <xdr:cNvSpPr>
            <a:spLocks/>
          </xdr:cNvSpPr>
        </xdr:nvSpPr>
        <xdr:spPr bwMode="auto">
          <a:xfrm>
            <a:off x="2948" y="-22"/>
            <a:ext cx="6002" cy="0"/>
          </a:xfrm>
          <a:custGeom>
            <a:avLst/>
            <a:gdLst>
              <a:gd name="T0" fmla="+- 0 2948 2948"/>
              <a:gd name="T1" fmla="*/ T0 w 6002"/>
              <a:gd name="T2" fmla="+- 0 8950 2948"/>
              <a:gd name="T3" fmla="*/ T2 w 6002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6002">
                <a:moveTo>
                  <a:pt x="0" y="0"/>
                </a:moveTo>
                <a:lnTo>
                  <a:pt x="6002" y="0"/>
                </a:lnTo>
              </a:path>
            </a:pathLst>
          </a:custGeom>
          <a:noFill/>
          <a:ln w="9601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T48"/>
  <sheetViews>
    <sheetView topLeftCell="A22" zoomScale="70" zoomScaleNormal="70" workbookViewId="0">
      <selection activeCell="Q53" sqref="Q53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4" bestFit="1" customWidth="1"/>
    <col min="4" max="4" width="22" style="1" customWidth="1"/>
    <col min="5" max="5" width="9.85546875" style="1" customWidth="1"/>
    <col min="6" max="6" width="12.140625" style="1" customWidth="1"/>
    <col min="7" max="7" width="13.7109375" style="1" customWidth="1"/>
    <col min="8" max="8" width="17" style="1" customWidth="1"/>
    <col min="9" max="9" width="12.7109375" style="55" bestFit="1" customWidth="1"/>
    <col min="10" max="10" width="11.28515625" style="20" customWidth="1"/>
    <col min="11" max="11" width="13.28515625" style="35" customWidth="1"/>
    <col min="12" max="12" width="12.5703125" style="17" customWidth="1"/>
    <col min="13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99" t="s">
        <v>77</v>
      </c>
      <c r="B1" s="99"/>
      <c r="C1" s="99"/>
      <c r="D1" s="99" t="s">
        <v>75</v>
      </c>
      <c r="E1" s="99"/>
      <c r="F1" s="99"/>
      <c r="G1" s="99"/>
      <c r="H1" s="99"/>
      <c r="I1" s="99"/>
      <c r="J1" s="99" t="s">
        <v>76</v>
      </c>
      <c r="K1" s="99"/>
      <c r="L1" s="99"/>
      <c r="M1" s="98" t="s">
        <v>95</v>
      </c>
      <c r="N1" s="98" t="s">
        <v>96</v>
      </c>
      <c r="O1" s="98" t="s">
        <v>97</v>
      </c>
      <c r="P1" s="98" t="s">
        <v>78</v>
      </c>
      <c r="Q1" s="98" t="s">
        <v>78</v>
      </c>
      <c r="R1" s="98" t="s">
        <v>78</v>
      </c>
      <c r="S1" s="98" t="s">
        <v>78</v>
      </c>
      <c r="T1" s="98" t="s">
        <v>78</v>
      </c>
    </row>
    <row r="2" spans="1:20" ht="21.75" customHeight="1" x14ac:dyDescent="0.25">
      <c r="A2" s="99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8"/>
      <c r="N2" s="98"/>
      <c r="O2" s="98"/>
      <c r="P2" s="98"/>
      <c r="Q2" s="98"/>
      <c r="R2" s="98"/>
      <c r="S2" s="98"/>
      <c r="T2" s="98"/>
    </row>
    <row r="3" spans="1:20" s="16" customFormat="1" ht="45" x14ac:dyDescent="0.2">
      <c r="A3" s="81" t="s">
        <v>2</v>
      </c>
      <c r="B3" s="81" t="s">
        <v>1</v>
      </c>
      <c r="C3" s="82" t="s">
        <v>3</v>
      </c>
      <c r="D3" s="82" t="s">
        <v>33</v>
      </c>
      <c r="E3" s="82" t="s">
        <v>41</v>
      </c>
      <c r="F3" s="83" t="s">
        <v>87</v>
      </c>
      <c r="G3" s="83" t="s">
        <v>88</v>
      </c>
      <c r="H3" s="83">
        <f>SUM('PROEX '!J4-'PROEX '!K4)</f>
        <v>0</v>
      </c>
      <c r="I3" s="84" t="s">
        <v>4</v>
      </c>
      <c r="J3" s="85" t="s">
        <v>26</v>
      </c>
      <c r="K3" s="86" t="s">
        <v>0</v>
      </c>
      <c r="L3" s="81" t="s">
        <v>5</v>
      </c>
      <c r="M3" s="95">
        <v>43612</v>
      </c>
      <c r="N3" s="28">
        <v>43745</v>
      </c>
      <c r="O3" s="28">
        <v>43752</v>
      </c>
      <c r="P3" s="28" t="s">
        <v>79</v>
      </c>
      <c r="Q3" s="28" t="s">
        <v>79</v>
      </c>
      <c r="R3" s="28" t="s">
        <v>79</v>
      </c>
      <c r="S3" s="28" t="s">
        <v>79</v>
      </c>
      <c r="T3" s="28" t="s">
        <v>79</v>
      </c>
    </row>
    <row r="4" spans="1:20" ht="35.1" customHeight="1" x14ac:dyDescent="0.25">
      <c r="A4" s="104" t="s">
        <v>80</v>
      </c>
      <c r="B4" s="110">
        <v>1</v>
      </c>
      <c r="C4" s="60">
        <v>1</v>
      </c>
      <c r="D4" s="61" t="s">
        <v>45</v>
      </c>
      <c r="E4" s="62" t="s">
        <v>46</v>
      </c>
      <c r="F4" s="87" t="s">
        <v>90</v>
      </c>
      <c r="G4" s="62" t="s">
        <v>91</v>
      </c>
      <c r="H4" s="63" t="s">
        <v>44</v>
      </c>
      <c r="I4" s="74">
        <v>281.11</v>
      </c>
      <c r="J4" s="64"/>
      <c r="K4" s="65">
        <f t="shared" ref="K4:K47" si="0">J4-(SUM(M4:V4))</f>
        <v>0</v>
      </c>
      <c r="L4" s="66" t="str">
        <f>IF(K4&lt;0,"ATENÇÃO","OK")</f>
        <v>OK</v>
      </c>
      <c r="M4" s="19"/>
      <c r="N4" s="19"/>
      <c r="O4" s="38"/>
      <c r="P4" s="38"/>
      <c r="Q4" s="38"/>
      <c r="R4" s="38"/>
      <c r="S4" s="38"/>
      <c r="T4" s="38"/>
    </row>
    <row r="5" spans="1:20" ht="35.1" customHeight="1" x14ac:dyDescent="0.25">
      <c r="A5" s="105"/>
      <c r="B5" s="110"/>
      <c r="C5" s="60">
        <v>2</v>
      </c>
      <c r="D5" s="61" t="s">
        <v>47</v>
      </c>
      <c r="E5" s="62" t="s">
        <v>46</v>
      </c>
      <c r="F5" s="87" t="s">
        <v>90</v>
      </c>
      <c r="G5" s="62" t="s">
        <v>91</v>
      </c>
      <c r="H5" s="63" t="s">
        <v>44</v>
      </c>
      <c r="I5" s="74">
        <v>207.81</v>
      </c>
      <c r="J5" s="64"/>
      <c r="K5" s="65">
        <f t="shared" si="0"/>
        <v>0</v>
      </c>
      <c r="L5" s="66" t="str">
        <f t="shared" ref="L5:L47" si="1">IF(K5&lt;0,"ATENÇÃO","OK")</f>
        <v>OK</v>
      </c>
      <c r="M5" s="19"/>
      <c r="N5" s="19"/>
      <c r="O5" s="38"/>
      <c r="P5" s="38"/>
      <c r="Q5" s="38"/>
      <c r="R5" s="38"/>
      <c r="S5" s="38"/>
      <c r="T5" s="38"/>
    </row>
    <row r="6" spans="1:20" ht="35.1" customHeight="1" x14ac:dyDescent="0.25">
      <c r="A6" s="105"/>
      <c r="B6" s="110"/>
      <c r="C6" s="60">
        <v>3</v>
      </c>
      <c r="D6" s="61" t="s">
        <v>48</v>
      </c>
      <c r="E6" s="62" t="s">
        <v>46</v>
      </c>
      <c r="F6" s="87" t="s">
        <v>90</v>
      </c>
      <c r="G6" s="62" t="s">
        <v>91</v>
      </c>
      <c r="H6" s="63" t="s">
        <v>44</v>
      </c>
      <c r="I6" s="74">
        <v>280.55</v>
      </c>
      <c r="J6" s="67"/>
      <c r="K6" s="65">
        <f t="shared" si="0"/>
        <v>0</v>
      </c>
      <c r="L6" s="66" t="str">
        <f t="shared" si="1"/>
        <v>OK</v>
      </c>
      <c r="M6" s="19"/>
      <c r="N6" s="19"/>
      <c r="O6" s="38"/>
      <c r="P6" s="38"/>
      <c r="Q6" s="38"/>
      <c r="R6" s="38"/>
      <c r="S6" s="38"/>
      <c r="T6" s="38"/>
    </row>
    <row r="7" spans="1:20" ht="35.1" customHeight="1" x14ac:dyDescent="0.25">
      <c r="A7" s="105"/>
      <c r="B7" s="110"/>
      <c r="C7" s="60">
        <v>4</v>
      </c>
      <c r="D7" s="61" t="s">
        <v>50</v>
      </c>
      <c r="E7" s="62" t="s">
        <v>46</v>
      </c>
      <c r="F7" s="87" t="s">
        <v>90</v>
      </c>
      <c r="G7" s="62" t="s">
        <v>91</v>
      </c>
      <c r="H7" s="63" t="s">
        <v>44</v>
      </c>
      <c r="I7" s="74">
        <v>270.33</v>
      </c>
      <c r="J7" s="67"/>
      <c r="K7" s="65">
        <f t="shared" si="0"/>
        <v>0</v>
      </c>
      <c r="L7" s="66" t="str">
        <f t="shared" si="1"/>
        <v>OK</v>
      </c>
      <c r="M7" s="19"/>
      <c r="N7" s="19"/>
      <c r="O7" s="38"/>
      <c r="P7" s="38"/>
      <c r="Q7" s="38"/>
      <c r="R7" s="38"/>
      <c r="S7" s="38"/>
      <c r="T7" s="38"/>
    </row>
    <row r="8" spans="1:20" ht="35.1" customHeight="1" x14ac:dyDescent="0.25">
      <c r="A8" s="105"/>
      <c r="B8" s="110"/>
      <c r="C8" s="60">
        <v>5</v>
      </c>
      <c r="D8" s="61" t="s">
        <v>51</v>
      </c>
      <c r="E8" s="62" t="s">
        <v>46</v>
      </c>
      <c r="F8" s="87" t="s">
        <v>90</v>
      </c>
      <c r="G8" s="62" t="s">
        <v>91</v>
      </c>
      <c r="H8" s="63" t="s">
        <v>44</v>
      </c>
      <c r="I8" s="74">
        <v>165.55</v>
      </c>
      <c r="J8" s="67"/>
      <c r="K8" s="65">
        <f t="shared" si="0"/>
        <v>0</v>
      </c>
      <c r="L8" s="66" t="str">
        <f t="shared" si="1"/>
        <v>OK</v>
      </c>
      <c r="M8" s="19"/>
      <c r="N8" s="19"/>
      <c r="O8" s="38"/>
      <c r="P8" s="38"/>
      <c r="Q8" s="38"/>
      <c r="R8" s="38"/>
      <c r="S8" s="38"/>
      <c r="T8" s="38"/>
    </row>
    <row r="9" spans="1:20" ht="35.1" customHeight="1" x14ac:dyDescent="0.25">
      <c r="A9" s="105"/>
      <c r="B9" s="110"/>
      <c r="C9" s="60">
        <v>6</v>
      </c>
      <c r="D9" s="61" t="s">
        <v>52</v>
      </c>
      <c r="E9" s="62" t="s">
        <v>46</v>
      </c>
      <c r="F9" s="87" t="s">
        <v>90</v>
      </c>
      <c r="G9" s="62" t="s">
        <v>91</v>
      </c>
      <c r="H9" s="63" t="s">
        <v>44</v>
      </c>
      <c r="I9" s="74">
        <v>273</v>
      </c>
      <c r="J9" s="67"/>
      <c r="K9" s="65">
        <f t="shared" si="0"/>
        <v>0</v>
      </c>
      <c r="L9" s="66" t="str">
        <f t="shared" si="1"/>
        <v>OK</v>
      </c>
      <c r="M9" s="19"/>
      <c r="N9" s="19"/>
      <c r="O9" s="38"/>
      <c r="P9" s="38"/>
      <c r="Q9" s="38"/>
      <c r="R9" s="38"/>
      <c r="S9" s="38"/>
      <c r="T9" s="38"/>
    </row>
    <row r="10" spans="1:20" ht="35.1" customHeight="1" x14ac:dyDescent="0.25">
      <c r="A10" s="105"/>
      <c r="B10" s="110"/>
      <c r="C10" s="60">
        <v>7</v>
      </c>
      <c r="D10" s="61" t="s">
        <v>56</v>
      </c>
      <c r="E10" s="62" t="s">
        <v>46</v>
      </c>
      <c r="F10" s="87" t="s">
        <v>90</v>
      </c>
      <c r="G10" s="62" t="s">
        <v>91</v>
      </c>
      <c r="H10" s="63" t="s">
        <v>44</v>
      </c>
      <c r="I10" s="74">
        <v>88.11</v>
      </c>
      <c r="J10" s="67"/>
      <c r="K10" s="65">
        <f t="shared" si="0"/>
        <v>0</v>
      </c>
      <c r="L10" s="66" t="str">
        <f t="shared" si="1"/>
        <v>OK</v>
      </c>
      <c r="M10" s="19"/>
      <c r="N10" s="19"/>
      <c r="O10" s="38"/>
      <c r="P10" s="38"/>
      <c r="Q10" s="38"/>
      <c r="R10" s="38"/>
      <c r="S10" s="38"/>
      <c r="T10" s="38"/>
    </row>
    <row r="11" spans="1:20" ht="35.1" customHeight="1" x14ac:dyDescent="0.25">
      <c r="A11" s="105"/>
      <c r="B11" s="110"/>
      <c r="C11" s="60">
        <v>8</v>
      </c>
      <c r="D11" s="61" t="s">
        <v>57</v>
      </c>
      <c r="E11" s="62" t="s">
        <v>46</v>
      </c>
      <c r="F11" s="87" t="s">
        <v>90</v>
      </c>
      <c r="G11" s="62" t="s">
        <v>91</v>
      </c>
      <c r="H11" s="63" t="s">
        <v>44</v>
      </c>
      <c r="I11" s="74">
        <v>250.44</v>
      </c>
      <c r="J11" s="67"/>
      <c r="K11" s="65">
        <f t="shared" si="0"/>
        <v>0</v>
      </c>
      <c r="L11" s="66" t="str">
        <f t="shared" si="1"/>
        <v>OK</v>
      </c>
      <c r="M11" s="19"/>
      <c r="N11" s="19"/>
      <c r="O11" s="38"/>
      <c r="P11" s="38"/>
      <c r="Q11" s="38"/>
      <c r="R11" s="38"/>
      <c r="S11" s="38"/>
      <c r="T11" s="38"/>
    </row>
    <row r="12" spans="1:20" ht="35.1" customHeight="1" x14ac:dyDescent="0.25">
      <c r="A12" s="105"/>
      <c r="B12" s="110"/>
      <c r="C12" s="60">
        <v>9</v>
      </c>
      <c r="D12" s="61" t="s">
        <v>58</v>
      </c>
      <c r="E12" s="62" t="s">
        <v>46</v>
      </c>
      <c r="F12" s="87" t="s">
        <v>90</v>
      </c>
      <c r="G12" s="62" t="s">
        <v>91</v>
      </c>
      <c r="H12" s="63" t="s">
        <v>44</v>
      </c>
      <c r="I12" s="74">
        <v>198.44</v>
      </c>
      <c r="J12" s="67"/>
      <c r="K12" s="65">
        <f t="shared" si="0"/>
        <v>0</v>
      </c>
      <c r="L12" s="66" t="str">
        <f t="shared" si="1"/>
        <v>OK</v>
      </c>
      <c r="M12" s="19"/>
      <c r="N12" s="19"/>
      <c r="O12" s="38"/>
      <c r="P12" s="38"/>
      <c r="Q12" s="38"/>
      <c r="R12" s="38"/>
      <c r="S12" s="38"/>
      <c r="T12" s="38"/>
    </row>
    <row r="13" spans="1:20" ht="35.1" customHeight="1" x14ac:dyDescent="0.25">
      <c r="A13" s="106"/>
      <c r="B13" s="110"/>
      <c r="C13" s="60">
        <v>10</v>
      </c>
      <c r="D13" s="61" t="s">
        <v>59</v>
      </c>
      <c r="E13" s="62" t="s">
        <v>46</v>
      </c>
      <c r="F13" s="87" t="s">
        <v>90</v>
      </c>
      <c r="G13" s="62" t="s">
        <v>91</v>
      </c>
      <c r="H13" s="63" t="s">
        <v>44</v>
      </c>
      <c r="I13" s="74">
        <v>93.55</v>
      </c>
      <c r="J13" s="67"/>
      <c r="K13" s="65">
        <f t="shared" si="0"/>
        <v>0</v>
      </c>
      <c r="L13" s="66" t="str">
        <f t="shared" si="1"/>
        <v>OK</v>
      </c>
      <c r="M13" s="19"/>
      <c r="N13" s="19"/>
      <c r="O13" s="38"/>
      <c r="P13" s="38"/>
      <c r="Q13" s="38"/>
      <c r="R13" s="38"/>
      <c r="S13" s="38"/>
      <c r="T13" s="38"/>
    </row>
    <row r="14" spans="1:20" ht="35.1" customHeight="1" x14ac:dyDescent="0.25">
      <c r="A14" s="100" t="s">
        <v>80</v>
      </c>
      <c r="B14" s="112">
        <v>2</v>
      </c>
      <c r="C14" s="70">
        <v>11</v>
      </c>
      <c r="D14" s="71" t="s">
        <v>60</v>
      </c>
      <c r="E14" s="72" t="s">
        <v>43</v>
      </c>
      <c r="F14" s="88" t="s">
        <v>90</v>
      </c>
      <c r="G14" s="72" t="s">
        <v>91</v>
      </c>
      <c r="H14" s="73" t="s">
        <v>44</v>
      </c>
      <c r="I14" s="75">
        <v>3119.4</v>
      </c>
      <c r="J14" s="67">
        <v>1</v>
      </c>
      <c r="K14" s="65">
        <f t="shared" si="0"/>
        <v>1</v>
      </c>
      <c r="L14" s="66" t="str">
        <f t="shared" si="1"/>
        <v>OK</v>
      </c>
      <c r="M14" s="19"/>
      <c r="N14" s="19"/>
      <c r="O14" s="38"/>
      <c r="P14" s="38"/>
      <c r="Q14" s="38"/>
      <c r="R14" s="38"/>
      <c r="S14" s="38"/>
      <c r="T14" s="38"/>
    </row>
    <row r="15" spans="1:20" ht="35.1" customHeight="1" x14ac:dyDescent="0.25">
      <c r="A15" s="111"/>
      <c r="B15" s="112"/>
      <c r="C15" s="70">
        <v>12</v>
      </c>
      <c r="D15" s="71" t="s">
        <v>61</v>
      </c>
      <c r="E15" s="72" t="s">
        <v>46</v>
      </c>
      <c r="F15" s="88" t="s">
        <v>90</v>
      </c>
      <c r="G15" s="72" t="s">
        <v>91</v>
      </c>
      <c r="H15" s="73" t="s">
        <v>44</v>
      </c>
      <c r="I15" s="75">
        <v>203.96</v>
      </c>
      <c r="J15" s="67">
        <v>18</v>
      </c>
      <c r="K15" s="65">
        <f t="shared" si="0"/>
        <v>10</v>
      </c>
      <c r="L15" s="66" t="str">
        <f t="shared" si="1"/>
        <v>OK</v>
      </c>
      <c r="M15" s="19"/>
      <c r="N15" s="19"/>
      <c r="O15" s="96">
        <v>8</v>
      </c>
      <c r="P15" s="38"/>
      <c r="Q15" s="38"/>
      <c r="R15" s="38"/>
      <c r="S15" s="38"/>
      <c r="T15" s="38"/>
    </row>
    <row r="16" spans="1:20" ht="35.1" customHeight="1" x14ac:dyDescent="0.25">
      <c r="A16" s="111"/>
      <c r="B16" s="112"/>
      <c r="C16" s="70">
        <v>13</v>
      </c>
      <c r="D16" s="71" t="s">
        <v>62</v>
      </c>
      <c r="E16" s="72" t="s">
        <v>63</v>
      </c>
      <c r="F16" s="88" t="s">
        <v>90</v>
      </c>
      <c r="G16" s="72" t="s">
        <v>91</v>
      </c>
      <c r="H16" s="73" t="s">
        <v>44</v>
      </c>
      <c r="I16" s="75">
        <v>258.86</v>
      </c>
      <c r="J16" s="67">
        <v>28</v>
      </c>
      <c r="K16" s="65">
        <f t="shared" si="0"/>
        <v>15</v>
      </c>
      <c r="L16" s="66" t="str">
        <f t="shared" si="1"/>
        <v>OK</v>
      </c>
      <c r="M16" s="19"/>
      <c r="N16" s="19"/>
      <c r="O16" s="96">
        <v>13</v>
      </c>
      <c r="P16" s="38"/>
      <c r="Q16" s="38"/>
      <c r="R16" s="38"/>
      <c r="S16" s="38"/>
      <c r="T16" s="38"/>
    </row>
    <row r="17" spans="1:20" ht="35.1" customHeight="1" x14ac:dyDescent="0.25">
      <c r="A17" s="111"/>
      <c r="B17" s="112"/>
      <c r="C17" s="70">
        <v>14</v>
      </c>
      <c r="D17" s="71" t="s">
        <v>50</v>
      </c>
      <c r="E17" s="72" t="s">
        <v>63</v>
      </c>
      <c r="F17" s="88" t="s">
        <v>90</v>
      </c>
      <c r="G17" s="72" t="s">
        <v>91</v>
      </c>
      <c r="H17" s="73" t="s">
        <v>44</v>
      </c>
      <c r="I17" s="75">
        <v>256.7</v>
      </c>
      <c r="J17" s="67">
        <v>15</v>
      </c>
      <c r="K17" s="65">
        <f t="shared" si="0"/>
        <v>15</v>
      </c>
      <c r="L17" s="66" t="str">
        <f t="shared" si="1"/>
        <v>OK</v>
      </c>
      <c r="M17" s="19"/>
      <c r="N17" s="19"/>
      <c r="O17" s="38"/>
      <c r="P17" s="38"/>
      <c r="Q17" s="38"/>
      <c r="R17" s="38"/>
      <c r="S17" s="38"/>
      <c r="T17" s="38"/>
    </row>
    <row r="18" spans="1:20" ht="35.1" customHeight="1" x14ac:dyDescent="0.25">
      <c r="A18" s="111"/>
      <c r="B18" s="112"/>
      <c r="C18" s="70">
        <v>15</v>
      </c>
      <c r="D18" s="71" t="s">
        <v>64</v>
      </c>
      <c r="E18" s="72" t="s">
        <v>65</v>
      </c>
      <c r="F18" s="88" t="s">
        <v>90</v>
      </c>
      <c r="G18" s="72" t="s">
        <v>91</v>
      </c>
      <c r="H18" s="73" t="s">
        <v>44</v>
      </c>
      <c r="I18" s="75">
        <v>5923.33</v>
      </c>
      <c r="J18" s="67">
        <v>1</v>
      </c>
      <c r="K18" s="65">
        <f t="shared" si="0"/>
        <v>1</v>
      </c>
      <c r="L18" s="66" t="str">
        <f t="shared" si="1"/>
        <v>OK</v>
      </c>
      <c r="M18" s="19"/>
      <c r="N18" s="19"/>
      <c r="O18" s="38"/>
      <c r="P18" s="38"/>
      <c r="Q18" s="38"/>
      <c r="R18" s="38"/>
      <c r="S18" s="38"/>
      <c r="T18" s="38"/>
    </row>
    <row r="19" spans="1:20" ht="35.1" customHeight="1" x14ac:dyDescent="0.25">
      <c r="A19" s="111"/>
      <c r="B19" s="112"/>
      <c r="C19" s="70">
        <v>16</v>
      </c>
      <c r="D19" s="71" t="s">
        <v>54</v>
      </c>
      <c r="E19" s="72" t="s">
        <v>66</v>
      </c>
      <c r="F19" s="88" t="s">
        <v>90</v>
      </c>
      <c r="G19" s="72" t="s">
        <v>91</v>
      </c>
      <c r="H19" s="73" t="s">
        <v>44</v>
      </c>
      <c r="I19" s="75">
        <v>210.93</v>
      </c>
      <c r="J19" s="67">
        <v>32</v>
      </c>
      <c r="K19" s="65">
        <f t="shared" si="0"/>
        <v>32</v>
      </c>
      <c r="L19" s="66" t="str">
        <f t="shared" si="1"/>
        <v>OK</v>
      </c>
      <c r="M19" s="19"/>
      <c r="N19" s="19"/>
      <c r="O19" s="38"/>
      <c r="P19" s="38"/>
      <c r="Q19" s="38"/>
      <c r="R19" s="38"/>
      <c r="S19" s="38"/>
      <c r="T19" s="38"/>
    </row>
    <row r="20" spans="1:20" ht="35.1" customHeight="1" x14ac:dyDescent="0.25">
      <c r="A20" s="111"/>
      <c r="B20" s="112"/>
      <c r="C20" s="70">
        <v>17</v>
      </c>
      <c r="D20" s="71" t="s">
        <v>67</v>
      </c>
      <c r="E20" s="72" t="s">
        <v>63</v>
      </c>
      <c r="F20" s="88" t="s">
        <v>90</v>
      </c>
      <c r="G20" s="72" t="s">
        <v>91</v>
      </c>
      <c r="H20" s="73" t="s">
        <v>44</v>
      </c>
      <c r="I20" s="75">
        <v>138.16</v>
      </c>
      <c r="J20" s="68">
        <v>28</v>
      </c>
      <c r="K20" s="65">
        <f t="shared" si="0"/>
        <v>28</v>
      </c>
      <c r="L20" s="66" t="str">
        <f t="shared" si="1"/>
        <v>OK</v>
      </c>
      <c r="M20" s="19"/>
      <c r="N20" s="19"/>
      <c r="O20" s="38"/>
      <c r="P20" s="38"/>
      <c r="Q20" s="38"/>
      <c r="R20" s="38"/>
      <c r="S20" s="38"/>
      <c r="T20" s="38"/>
    </row>
    <row r="21" spans="1:20" ht="35.1" customHeight="1" x14ac:dyDescent="0.25">
      <c r="A21" s="111"/>
      <c r="B21" s="112"/>
      <c r="C21" s="70">
        <v>18</v>
      </c>
      <c r="D21" s="71" t="s">
        <v>68</v>
      </c>
      <c r="E21" s="72" t="s">
        <v>63</v>
      </c>
      <c r="F21" s="88" t="s">
        <v>90</v>
      </c>
      <c r="G21" s="72" t="s">
        <v>91</v>
      </c>
      <c r="H21" s="73" t="s">
        <v>44</v>
      </c>
      <c r="I21" s="75">
        <v>77.06</v>
      </c>
      <c r="J21" s="68">
        <v>68</v>
      </c>
      <c r="K21" s="65">
        <f t="shared" si="0"/>
        <v>68</v>
      </c>
      <c r="L21" s="66" t="str">
        <f t="shared" si="1"/>
        <v>OK</v>
      </c>
      <c r="M21" s="19"/>
      <c r="N21" s="19"/>
      <c r="O21" s="38"/>
      <c r="P21" s="38"/>
      <c r="Q21" s="38"/>
      <c r="R21" s="38"/>
      <c r="S21" s="38"/>
      <c r="T21" s="38"/>
    </row>
    <row r="22" spans="1:20" ht="35.1" customHeight="1" x14ac:dyDescent="0.25">
      <c r="A22" s="111"/>
      <c r="B22" s="112"/>
      <c r="C22" s="70">
        <v>19</v>
      </c>
      <c r="D22" s="71" t="s">
        <v>55</v>
      </c>
      <c r="E22" s="72" t="s">
        <v>63</v>
      </c>
      <c r="F22" s="88" t="s">
        <v>90</v>
      </c>
      <c r="G22" s="72" t="s">
        <v>91</v>
      </c>
      <c r="H22" s="73" t="s">
        <v>44</v>
      </c>
      <c r="I22" s="75">
        <v>240.96</v>
      </c>
      <c r="J22" s="68">
        <v>17</v>
      </c>
      <c r="K22" s="65">
        <f t="shared" si="0"/>
        <v>17</v>
      </c>
      <c r="L22" s="66" t="str">
        <f t="shared" si="1"/>
        <v>OK</v>
      </c>
      <c r="M22" s="19"/>
      <c r="N22" s="19"/>
      <c r="O22" s="38"/>
      <c r="P22" s="38"/>
      <c r="Q22" s="38"/>
      <c r="R22" s="38"/>
      <c r="S22" s="38"/>
      <c r="T22" s="38"/>
    </row>
    <row r="23" spans="1:20" ht="35.1" customHeight="1" x14ac:dyDescent="0.25">
      <c r="A23" s="111"/>
      <c r="B23" s="112"/>
      <c r="C23" s="70">
        <v>20</v>
      </c>
      <c r="D23" s="71" t="s">
        <v>69</v>
      </c>
      <c r="E23" s="72" t="s">
        <v>63</v>
      </c>
      <c r="F23" s="88" t="s">
        <v>90</v>
      </c>
      <c r="G23" s="72" t="s">
        <v>91</v>
      </c>
      <c r="H23" s="73" t="s">
        <v>44</v>
      </c>
      <c r="I23" s="75">
        <v>184.5</v>
      </c>
      <c r="J23" s="68">
        <v>35</v>
      </c>
      <c r="K23" s="65">
        <f t="shared" si="0"/>
        <v>17</v>
      </c>
      <c r="L23" s="66" t="str">
        <f t="shared" si="1"/>
        <v>OK</v>
      </c>
      <c r="M23" s="19"/>
      <c r="N23" s="19"/>
      <c r="O23" s="96">
        <v>18</v>
      </c>
      <c r="P23" s="38"/>
      <c r="Q23" s="38"/>
      <c r="R23" s="38"/>
      <c r="S23" s="38"/>
      <c r="T23" s="38"/>
    </row>
    <row r="24" spans="1:20" ht="35.1" customHeight="1" x14ac:dyDescent="0.25">
      <c r="A24" s="111"/>
      <c r="B24" s="112"/>
      <c r="C24" s="70">
        <v>21</v>
      </c>
      <c r="D24" s="71" t="s">
        <v>59</v>
      </c>
      <c r="E24" s="72" t="s">
        <v>63</v>
      </c>
      <c r="F24" s="88" t="s">
        <v>90</v>
      </c>
      <c r="G24" s="72" t="s">
        <v>91</v>
      </c>
      <c r="H24" s="73" t="s">
        <v>44</v>
      </c>
      <c r="I24" s="75">
        <v>86.58</v>
      </c>
      <c r="J24" s="68">
        <v>50</v>
      </c>
      <c r="K24" s="65">
        <f t="shared" si="0"/>
        <v>50</v>
      </c>
      <c r="L24" s="66" t="str">
        <f t="shared" si="1"/>
        <v>OK</v>
      </c>
      <c r="M24" s="19"/>
      <c r="N24" s="19"/>
      <c r="O24" s="38"/>
      <c r="P24" s="38"/>
      <c r="Q24" s="38"/>
      <c r="R24" s="38"/>
      <c r="S24" s="38"/>
      <c r="T24" s="38"/>
    </row>
    <row r="25" spans="1:20" ht="35.1" customHeight="1" x14ac:dyDescent="0.25">
      <c r="A25" s="101"/>
      <c r="B25" s="112"/>
      <c r="C25" s="70">
        <v>22</v>
      </c>
      <c r="D25" s="71" t="s">
        <v>70</v>
      </c>
      <c r="E25" s="72" t="s">
        <v>63</v>
      </c>
      <c r="F25" s="88" t="s">
        <v>90</v>
      </c>
      <c r="G25" s="72" t="s">
        <v>91</v>
      </c>
      <c r="H25" s="73" t="s">
        <v>44</v>
      </c>
      <c r="I25" s="75">
        <v>75.849999999999994</v>
      </c>
      <c r="J25" s="68">
        <v>20</v>
      </c>
      <c r="K25" s="65">
        <f t="shared" si="0"/>
        <v>20</v>
      </c>
      <c r="L25" s="66" t="str">
        <f t="shared" si="1"/>
        <v>OK</v>
      </c>
      <c r="M25" s="19"/>
      <c r="N25" s="19"/>
      <c r="O25" s="38"/>
      <c r="P25" s="38"/>
      <c r="Q25" s="38"/>
      <c r="R25" s="38"/>
      <c r="S25" s="38"/>
      <c r="T25" s="38"/>
    </row>
    <row r="26" spans="1:20" ht="35.1" customHeight="1" x14ac:dyDescent="0.25">
      <c r="A26" s="104" t="s">
        <v>80</v>
      </c>
      <c r="B26" s="113">
        <v>3</v>
      </c>
      <c r="C26" s="60">
        <v>23</v>
      </c>
      <c r="D26" s="61" t="s">
        <v>50</v>
      </c>
      <c r="E26" s="62" t="s">
        <v>46</v>
      </c>
      <c r="F26" s="87" t="s">
        <v>90</v>
      </c>
      <c r="G26" s="62" t="s">
        <v>91</v>
      </c>
      <c r="H26" s="63" t="s">
        <v>44</v>
      </c>
      <c r="I26" s="89">
        <v>269.64999999999998</v>
      </c>
      <c r="J26" s="68"/>
      <c r="K26" s="65">
        <f t="shared" si="0"/>
        <v>0</v>
      </c>
      <c r="L26" s="66" t="str">
        <f t="shared" si="1"/>
        <v>OK</v>
      </c>
      <c r="M26" s="19"/>
      <c r="N26" s="19"/>
      <c r="O26" s="38"/>
      <c r="P26" s="38"/>
      <c r="Q26" s="38"/>
      <c r="R26" s="38"/>
      <c r="S26" s="38"/>
      <c r="T26" s="38"/>
    </row>
    <row r="27" spans="1:20" ht="35.1" customHeight="1" x14ac:dyDescent="0.25">
      <c r="A27" s="105"/>
      <c r="B27" s="113"/>
      <c r="C27" s="60">
        <v>24</v>
      </c>
      <c r="D27" s="61" t="s">
        <v>51</v>
      </c>
      <c r="E27" s="62" t="s">
        <v>46</v>
      </c>
      <c r="F27" s="87" t="s">
        <v>90</v>
      </c>
      <c r="G27" s="62" t="s">
        <v>91</v>
      </c>
      <c r="H27" s="63" t="s">
        <v>44</v>
      </c>
      <c r="I27" s="89">
        <v>162.53</v>
      </c>
      <c r="J27" s="68">
        <f>8</f>
        <v>8</v>
      </c>
      <c r="K27" s="65">
        <f t="shared" si="0"/>
        <v>0</v>
      </c>
      <c r="L27" s="66" t="str">
        <f t="shared" si="1"/>
        <v>OK</v>
      </c>
      <c r="M27" s="19"/>
      <c r="N27" s="19"/>
      <c r="O27" s="96">
        <v>8</v>
      </c>
      <c r="P27" s="38"/>
      <c r="Q27" s="38"/>
      <c r="R27" s="38"/>
      <c r="S27" s="38"/>
      <c r="T27" s="38"/>
    </row>
    <row r="28" spans="1:20" ht="35.1" customHeight="1" x14ac:dyDescent="0.25">
      <c r="A28" s="105"/>
      <c r="B28" s="113"/>
      <c r="C28" s="60">
        <v>25</v>
      </c>
      <c r="D28" s="61" t="s">
        <v>52</v>
      </c>
      <c r="E28" s="62" t="s">
        <v>46</v>
      </c>
      <c r="F28" s="87" t="s">
        <v>90</v>
      </c>
      <c r="G28" s="62" t="s">
        <v>91</v>
      </c>
      <c r="H28" s="63" t="s">
        <v>44</v>
      </c>
      <c r="I28" s="89">
        <v>291.18</v>
      </c>
      <c r="J28" s="68"/>
      <c r="K28" s="65">
        <f t="shared" si="0"/>
        <v>0</v>
      </c>
      <c r="L28" s="66" t="str">
        <f t="shared" si="1"/>
        <v>OK</v>
      </c>
      <c r="M28" s="19"/>
      <c r="N28" s="19"/>
      <c r="O28" s="38"/>
      <c r="P28" s="38"/>
      <c r="Q28" s="38"/>
      <c r="R28" s="38"/>
      <c r="S28" s="38"/>
      <c r="T28" s="38"/>
    </row>
    <row r="29" spans="1:20" ht="35.1" customHeight="1" x14ac:dyDescent="0.25">
      <c r="A29" s="106"/>
      <c r="B29" s="113"/>
      <c r="C29" s="60">
        <v>26</v>
      </c>
      <c r="D29" s="61" t="s">
        <v>57</v>
      </c>
      <c r="E29" s="62" t="s">
        <v>46</v>
      </c>
      <c r="F29" s="87" t="s">
        <v>90</v>
      </c>
      <c r="G29" s="62" t="s">
        <v>91</v>
      </c>
      <c r="H29" s="63" t="s">
        <v>44</v>
      </c>
      <c r="I29" s="89">
        <v>246.62</v>
      </c>
      <c r="J29" s="68"/>
      <c r="K29" s="65">
        <f t="shared" si="0"/>
        <v>0</v>
      </c>
      <c r="L29" s="66" t="str">
        <f t="shared" si="1"/>
        <v>OK</v>
      </c>
      <c r="M29" s="19"/>
      <c r="N29" s="19"/>
      <c r="O29" s="38"/>
      <c r="P29" s="38"/>
      <c r="Q29" s="38"/>
      <c r="R29" s="38"/>
      <c r="S29" s="38"/>
      <c r="T29" s="38"/>
    </row>
    <row r="30" spans="1:20" ht="35.1" customHeight="1" x14ac:dyDescent="0.25">
      <c r="A30" s="100" t="s">
        <v>81</v>
      </c>
      <c r="B30" s="102">
        <v>4</v>
      </c>
      <c r="C30" s="70">
        <v>27</v>
      </c>
      <c r="D30" s="71" t="s">
        <v>82</v>
      </c>
      <c r="E30" s="72" t="s">
        <v>83</v>
      </c>
      <c r="F30" s="88" t="s">
        <v>92</v>
      </c>
      <c r="G30" s="72" t="s">
        <v>93</v>
      </c>
      <c r="H30" s="73" t="s">
        <v>94</v>
      </c>
      <c r="I30" s="90">
        <v>3576.66</v>
      </c>
      <c r="J30" s="68">
        <v>4</v>
      </c>
      <c r="K30" s="65">
        <f t="shared" si="0"/>
        <v>4</v>
      </c>
      <c r="L30" s="66" t="str">
        <f t="shared" si="1"/>
        <v>OK</v>
      </c>
      <c r="M30" s="19"/>
      <c r="N30" s="19"/>
      <c r="O30" s="38"/>
      <c r="P30" s="38"/>
      <c r="Q30" s="38"/>
      <c r="R30" s="38"/>
      <c r="S30" s="38"/>
      <c r="T30" s="38"/>
    </row>
    <row r="31" spans="1:20" ht="35.1" customHeight="1" x14ac:dyDescent="0.25">
      <c r="A31" s="101"/>
      <c r="B31" s="103"/>
      <c r="C31" s="70">
        <v>28</v>
      </c>
      <c r="D31" s="71" t="s">
        <v>84</v>
      </c>
      <c r="E31" s="72" t="s">
        <v>83</v>
      </c>
      <c r="F31" s="88" t="s">
        <v>92</v>
      </c>
      <c r="G31" s="72" t="s">
        <v>93</v>
      </c>
      <c r="H31" s="73" t="s">
        <v>94</v>
      </c>
      <c r="I31" s="90">
        <v>2115.5500000000002</v>
      </c>
      <c r="J31" s="68">
        <v>9</v>
      </c>
      <c r="K31" s="65">
        <f t="shared" si="0"/>
        <v>7</v>
      </c>
      <c r="L31" s="66" t="str">
        <f t="shared" si="1"/>
        <v>OK</v>
      </c>
      <c r="M31" s="19"/>
      <c r="N31" s="19">
        <v>2</v>
      </c>
      <c r="O31" s="38"/>
      <c r="P31" s="38"/>
      <c r="Q31" s="38"/>
      <c r="R31" s="38"/>
      <c r="S31" s="38"/>
      <c r="T31" s="38"/>
    </row>
    <row r="32" spans="1:20" ht="35.1" customHeight="1" x14ac:dyDescent="0.25">
      <c r="A32" s="104" t="s">
        <v>80</v>
      </c>
      <c r="B32" s="107">
        <v>5</v>
      </c>
      <c r="C32" s="60">
        <v>29</v>
      </c>
      <c r="D32" s="61" t="s">
        <v>42</v>
      </c>
      <c r="E32" s="62" t="s">
        <v>85</v>
      </c>
      <c r="F32" s="87" t="s">
        <v>90</v>
      </c>
      <c r="G32" s="62" t="s">
        <v>91</v>
      </c>
      <c r="H32" s="63" t="s">
        <v>44</v>
      </c>
      <c r="I32" s="91">
        <v>1231.6600000000001</v>
      </c>
      <c r="J32" s="68">
        <v>2</v>
      </c>
      <c r="K32" s="65">
        <f t="shared" si="0"/>
        <v>0</v>
      </c>
      <c r="L32" s="66" t="str">
        <f t="shared" si="1"/>
        <v>OK</v>
      </c>
      <c r="M32" s="19">
        <v>2</v>
      </c>
      <c r="N32" s="19"/>
      <c r="O32" s="38"/>
      <c r="P32" s="38"/>
      <c r="Q32" s="38"/>
      <c r="R32" s="38"/>
      <c r="S32" s="38"/>
      <c r="T32" s="38"/>
    </row>
    <row r="33" spans="1:20" ht="35.1" customHeight="1" x14ac:dyDescent="0.25">
      <c r="A33" s="105"/>
      <c r="B33" s="108"/>
      <c r="C33" s="60">
        <v>30</v>
      </c>
      <c r="D33" s="61" t="s">
        <v>86</v>
      </c>
      <c r="E33" s="62" t="s">
        <v>85</v>
      </c>
      <c r="F33" s="87" t="s">
        <v>90</v>
      </c>
      <c r="G33" s="62" t="s">
        <v>91</v>
      </c>
      <c r="H33" s="63" t="s">
        <v>44</v>
      </c>
      <c r="I33" s="91">
        <v>398.33</v>
      </c>
      <c r="J33" s="68">
        <v>4</v>
      </c>
      <c r="K33" s="65">
        <f t="shared" si="0"/>
        <v>0</v>
      </c>
      <c r="L33" s="66" t="str">
        <f t="shared" si="1"/>
        <v>OK</v>
      </c>
      <c r="M33" s="19">
        <v>4</v>
      </c>
      <c r="N33" s="19"/>
      <c r="O33" s="38"/>
      <c r="P33" s="38"/>
      <c r="Q33" s="38"/>
      <c r="R33" s="38"/>
      <c r="S33" s="38"/>
      <c r="T33" s="38"/>
    </row>
    <row r="34" spans="1:20" ht="35.1" customHeight="1" x14ac:dyDescent="0.25">
      <c r="A34" s="105"/>
      <c r="B34" s="108"/>
      <c r="C34" s="60">
        <v>31</v>
      </c>
      <c r="D34" s="61" t="s">
        <v>45</v>
      </c>
      <c r="E34" s="62" t="s">
        <v>46</v>
      </c>
      <c r="F34" s="87" t="s">
        <v>90</v>
      </c>
      <c r="G34" s="62" t="s">
        <v>91</v>
      </c>
      <c r="H34" s="63" t="s">
        <v>44</v>
      </c>
      <c r="I34" s="91">
        <v>163.33000000000001</v>
      </c>
      <c r="J34" s="68">
        <v>25</v>
      </c>
      <c r="K34" s="65">
        <f t="shared" si="0"/>
        <v>0</v>
      </c>
      <c r="L34" s="66" t="str">
        <f t="shared" si="1"/>
        <v>OK</v>
      </c>
      <c r="M34" s="19">
        <v>25</v>
      </c>
      <c r="N34" s="19"/>
      <c r="O34" s="38"/>
      <c r="P34" s="38"/>
      <c r="Q34" s="38"/>
      <c r="R34" s="38"/>
      <c r="S34" s="38"/>
      <c r="T34" s="38"/>
    </row>
    <row r="35" spans="1:20" ht="35.1" customHeight="1" x14ac:dyDescent="0.25">
      <c r="A35" s="105"/>
      <c r="B35" s="108"/>
      <c r="C35" s="60">
        <v>32</v>
      </c>
      <c r="D35" s="61" t="s">
        <v>47</v>
      </c>
      <c r="E35" s="62" t="s">
        <v>46</v>
      </c>
      <c r="F35" s="87" t="s">
        <v>90</v>
      </c>
      <c r="G35" s="62" t="s">
        <v>91</v>
      </c>
      <c r="H35" s="63" t="s">
        <v>44</v>
      </c>
      <c r="I35" s="91">
        <v>91.66</v>
      </c>
      <c r="J35" s="68">
        <v>30</v>
      </c>
      <c r="K35" s="65">
        <f t="shared" si="0"/>
        <v>0</v>
      </c>
      <c r="L35" s="66" t="str">
        <f t="shared" si="1"/>
        <v>OK</v>
      </c>
      <c r="M35" s="19">
        <v>30</v>
      </c>
      <c r="N35" s="19"/>
      <c r="O35" s="38"/>
      <c r="P35" s="38"/>
      <c r="Q35" s="38"/>
      <c r="R35" s="38"/>
      <c r="S35" s="38"/>
      <c r="T35" s="38"/>
    </row>
    <row r="36" spans="1:20" ht="35.1" customHeight="1" x14ac:dyDescent="0.25">
      <c r="A36" s="105"/>
      <c r="B36" s="108"/>
      <c r="C36" s="60">
        <v>33</v>
      </c>
      <c r="D36" s="61" t="s">
        <v>48</v>
      </c>
      <c r="E36" s="62" t="s">
        <v>46</v>
      </c>
      <c r="F36" s="87" t="s">
        <v>90</v>
      </c>
      <c r="G36" s="62" t="s">
        <v>91</v>
      </c>
      <c r="H36" s="63" t="s">
        <v>44</v>
      </c>
      <c r="I36" s="91">
        <v>156.66</v>
      </c>
      <c r="J36" s="68">
        <v>30</v>
      </c>
      <c r="K36" s="65">
        <f t="shared" si="0"/>
        <v>0</v>
      </c>
      <c r="L36" s="66" t="str">
        <f t="shared" si="1"/>
        <v>OK</v>
      </c>
      <c r="M36" s="19">
        <v>30</v>
      </c>
      <c r="N36" s="19"/>
      <c r="O36" s="38"/>
      <c r="P36" s="38"/>
      <c r="Q36" s="38"/>
      <c r="R36" s="38"/>
      <c r="S36" s="38"/>
      <c r="T36" s="38"/>
    </row>
    <row r="37" spans="1:20" ht="35.1" customHeight="1" x14ac:dyDescent="0.25">
      <c r="A37" s="105"/>
      <c r="B37" s="108"/>
      <c r="C37" s="60">
        <v>34</v>
      </c>
      <c r="D37" s="61" t="s">
        <v>49</v>
      </c>
      <c r="E37" s="62" t="s">
        <v>46</v>
      </c>
      <c r="F37" s="87" t="s">
        <v>90</v>
      </c>
      <c r="G37" s="62" t="s">
        <v>91</v>
      </c>
      <c r="H37" s="63" t="s">
        <v>44</v>
      </c>
      <c r="I37" s="91">
        <v>336.66</v>
      </c>
      <c r="J37" s="68">
        <v>16</v>
      </c>
      <c r="K37" s="65">
        <f t="shared" si="0"/>
        <v>0</v>
      </c>
      <c r="L37" s="66" t="str">
        <f t="shared" si="1"/>
        <v>OK</v>
      </c>
      <c r="M37" s="19">
        <v>16</v>
      </c>
      <c r="N37" s="19"/>
      <c r="O37" s="38"/>
      <c r="P37" s="38"/>
      <c r="Q37" s="38"/>
      <c r="R37" s="38"/>
      <c r="S37" s="38"/>
      <c r="T37" s="38"/>
    </row>
    <row r="38" spans="1:20" ht="35.1" customHeight="1" x14ac:dyDescent="0.25">
      <c r="A38" s="105"/>
      <c r="B38" s="108"/>
      <c r="C38" s="60">
        <v>35</v>
      </c>
      <c r="D38" s="61" t="s">
        <v>50</v>
      </c>
      <c r="E38" s="62" t="s">
        <v>46</v>
      </c>
      <c r="F38" s="87" t="s">
        <v>90</v>
      </c>
      <c r="G38" s="62" t="s">
        <v>91</v>
      </c>
      <c r="H38" s="63" t="s">
        <v>44</v>
      </c>
      <c r="I38" s="91">
        <v>158.33000000000001</v>
      </c>
      <c r="J38" s="68">
        <v>35</v>
      </c>
      <c r="K38" s="65">
        <f t="shared" si="0"/>
        <v>0</v>
      </c>
      <c r="L38" s="66" t="str">
        <f t="shared" si="1"/>
        <v>OK</v>
      </c>
      <c r="M38" s="19">
        <v>35</v>
      </c>
      <c r="N38" s="19"/>
      <c r="O38" s="38"/>
      <c r="P38" s="38"/>
      <c r="Q38" s="38"/>
      <c r="R38" s="38"/>
      <c r="S38" s="38"/>
      <c r="T38" s="38"/>
    </row>
    <row r="39" spans="1:20" ht="35.1" customHeight="1" x14ac:dyDescent="0.25">
      <c r="A39" s="105"/>
      <c r="B39" s="108"/>
      <c r="C39" s="60">
        <v>36</v>
      </c>
      <c r="D39" s="61" t="s">
        <v>51</v>
      </c>
      <c r="E39" s="62" t="s">
        <v>46</v>
      </c>
      <c r="F39" s="87" t="s">
        <v>90</v>
      </c>
      <c r="G39" s="62" t="s">
        <v>91</v>
      </c>
      <c r="H39" s="63" t="s">
        <v>44</v>
      </c>
      <c r="I39" s="91">
        <v>98.33</v>
      </c>
      <c r="J39" s="68">
        <v>30</v>
      </c>
      <c r="K39" s="65">
        <f t="shared" si="0"/>
        <v>0</v>
      </c>
      <c r="L39" s="66" t="str">
        <f t="shared" si="1"/>
        <v>OK</v>
      </c>
      <c r="M39" s="19">
        <v>30</v>
      </c>
      <c r="N39" s="19"/>
      <c r="O39" s="38"/>
      <c r="P39" s="38"/>
      <c r="Q39" s="38"/>
      <c r="R39" s="38"/>
      <c r="S39" s="38"/>
      <c r="T39" s="38"/>
    </row>
    <row r="40" spans="1:20" ht="35.1" customHeight="1" x14ac:dyDescent="0.25">
      <c r="A40" s="105"/>
      <c r="B40" s="108"/>
      <c r="C40" s="60">
        <v>37</v>
      </c>
      <c r="D40" s="61" t="s">
        <v>52</v>
      </c>
      <c r="E40" s="62" t="s">
        <v>46</v>
      </c>
      <c r="F40" s="87" t="s">
        <v>90</v>
      </c>
      <c r="G40" s="62" t="s">
        <v>91</v>
      </c>
      <c r="H40" s="63" t="s">
        <v>44</v>
      </c>
      <c r="I40" s="91">
        <v>143.33000000000001</v>
      </c>
      <c r="J40" s="68">
        <v>40</v>
      </c>
      <c r="K40" s="65">
        <f t="shared" si="0"/>
        <v>0</v>
      </c>
      <c r="L40" s="66" t="str">
        <f t="shared" si="1"/>
        <v>OK</v>
      </c>
      <c r="M40" s="19">
        <v>40</v>
      </c>
      <c r="N40" s="19"/>
      <c r="O40" s="38"/>
      <c r="P40" s="38"/>
      <c r="Q40" s="38"/>
      <c r="R40" s="38"/>
      <c r="S40" s="38"/>
      <c r="T40" s="38"/>
    </row>
    <row r="41" spans="1:20" ht="35.1" customHeight="1" x14ac:dyDescent="0.25">
      <c r="A41" s="105"/>
      <c r="B41" s="108"/>
      <c r="C41" s="60">
        <v>38</v>
      </c>
      <c r="D41" s="61" t="s">
        <v>53</v>
      </c>
      <c r="E41" s="62" t="s">
        <v>85</v>
      </c>
      <c r="F41" s="87" t="s">
        <v>90</v>
      </c>
      <c r="G41" s="62" t="s">
        <v>91</v>
      </c>
      <c r="H41" s="63" t="s">
        <v>44</v>
      </c>
      <c r="I41" s="91">
        <v>465</v>
      </c>
      <c r="J41" s="68">
        <v>2</v>
      </c>
      <c r="K41" s="65">
        <f t="shared" si="0"/>
        <v>0</v>
      </c>
      <c r="L41" s="66" t="str">
        <f t="shared" si="1"/>
        <v>OK</v>
      </c>
      <c r="M41" s="19">
        <v>2</v>
      </c>
      <c r="N41" s="19"/>
      <c r="O41" s="38"/>
      <c r="P41" s="38"/>
      <c r="Q41" s="38"/>
      <c r="R41" s="38"/>
      <c r="S41" s="38"/>
      <c r="T41" s="38"/>
    </row>
    <row r="42" spans="1:20" ht="35.1" customHeight="1" x14ac:dyDescent="0.25">
      <c r="A42" s="105"/>
      <c r="B42" s="108"/>
      <c r="C42" s="60">
        <v>39</v>
      </c>
      <c r="D42" s="61" t="s">
        <v>54</v>
      </c>
      <c r="E42" s="62" t="s">
        <v>85</v>
      </c>
      <c r="F42" s="87" t="s">
        <v>90</v>
      </c>
      <c r="G42" s="62" t="s">
        <v>91</v>
      </c>
      <c r="H42" s="63" t="s">
        <v>44</v>
      </c>
      <c r="I42" s="91">
        <v>1298.33</v>
      </c>
      <c r="J42" s="68">
        <v>2</v>
      </c>
      <c r="K42" s="65">
        <f t="shared" si="0"/>
        <v>0</v>
      </c>
      <c r="L42" s="66" t="str">
        <f t="shared" si="1"/>
        <v>OK</v>
      </c>
      <c r="M42" s="19">
        <v>2</v>
      </c>
      <c r="N42" s="19"/>
      <c r="O42" s="38"/>
      <c r="P42" s="38"/>
      <c r="Q42" s="38"/>
      <c r="R42" s="38"/>
      <c r="S42" s="38"/>
      <c r="T42" s="38"/>
    </row>
    <row r="43" spans="1:20" ht="35.1" customHeight="1" x14ac:dyDescent="0.25">
      <c r="A43" s="105"/>
      <c r="B43" s="108"/>
      <c r="C43" s="60">
        <v>40</v>
      </c>
      <c r="D43" s="61" t="s">
        <v>55</v>
      </c>
      <c r="E43" s="62" t="s">
        <v>85</v>
      </c>
      <c r="F43" s="87" t="s">
        <v>90</v>
      </c>
      <c r="G43" s="62" t="s">
        <v>91</v>
      </c>
      <c r="H43" s="63" t="s">
        <v>44</v>
      </c>
      <c r="I43" s="91">
        <v>610</v>
      </c>
      <c r="J43" s="68">
        <v>4</v>
      </c>
      <c r="K43" s="65">
        <f t="shared" si="0"/>
        <v>0</v>
      </c>
      <c r="L43" s="66" t="str">
        <f t="shared" si="1"/>
        <v>OK</v>
      </c>
      <c r="M43" s="19">
        <v>4</v>
      </c>
      <c r="N43" s="92"/>
      <c r="O43" s="38"/>
      <c r="P43" s="38"/>
      <c r="Q43" s="38"/>
      <c r="R43" s="38"/>
      <c r="S43" s="38"/>
      <c r="T43" s="38"/>
    </row>
    <row r="44" spans="1:20" ht="35.1" customHeight="1" x14ac:dyDescent="0.25">
      <c r="A44" s="105"/>
      <c r="B44" s="108"/>
      <c r="C44" s="60">
        <v>41</v>
      </c>
      <c r="D44" s="61" t="s">
        <v>56</v>
      </c>
      <c r="E44" s="62" t="s">
        <v>85</v>
      </c>
      <c r="F44" s="87" t="s">
        <v>90</v>
      </c>
      <c r="G44" s="62" t="s">
        <v>91</v>
      </c>
      <c r="H44" s="63" t="s">
        <v>44</v>
      </c>
      <c r="I44" s="91">
        <v>378.33</v>
      </c>
      <c r="J44" s="68">
        <v>4</v>
      </c>
      <c r="K44" s="65">
        <f t="shared" si="0"/>
        <v>0</v>
      </c>
      <c r="L44" s="66" t="str">
        <f t="shared" si="1"/>
        <v>OK</v>
      </c>
      <c r="M44" s="19">
        <v>4</v>
      </c>
      <c r="N44" s="92"/>
      <c r="O44" s="38"/>
      <c r="P44" s="38"/>
      <c r="Q44" s="38"/>
      <c r="R44" s="38"/>
      <c r="S44" s="38"/>
      <c r="T44" s="38"/>
    </row>
    <row r="45" spans="1:20" ht="35.1" customHeight="1" x14ac:dyDescent="0.25">
      <c r="A45" s="105"/>
      <c r="B45" s="108"/>
      <c r="C45" s="60">
        <v>42</v>
      </c>
      <c r="D45" s="61" t="s">
        <v>57</v>
      </c>
      <c r="E45" s="62" t="s">
        <v>46</v>
      </c>
      <c r="F45" s="87" t="s">
        <v>90</v>
      </c>
      <c r="G45" s="62" t="s">
        <v>91</v>
      </c>
      <c r="H45" s="63" t="s">
        <v>44</v>
      </c>
      <c r="I45" s="91">
        <v>145</v>
      </c>
      <c r="J45" s="68">
        <v>36</v>
      </c>
      <c r="K45" s="65">
        <f t="shared" si="0"/>
        <v>0</v>
      </c>
      <c r="L45" s="66" t="str">
        <f t="shared" si="1"/>
        <v>OK</v>
      </c>
      <c r="M45" s="19">
        <v>36</v>
      </c>
      <c r="N45" s="92"/>
      <c r="O45" s="38"/>
      <c r="P45" s="38"/>
      <c r="Q45" s="38"/>
      <c r="R45" s="38"/>
      <c r="S45" s="38"/>
      <c r="T45" s="38"/>
    </row>
    <row r="46" spans="1:20" ht="35.1" customHeight="1" x14ac:dyDescent="0.25">
      <c r="A46" s="105"/>
      <c r="B46" s="108"/>
      <c r="C46" s="60">
        <v>43</v>
      </c>
      <c r="D46" s="61" t="s">
        <v>58</v>
      </c>
      <c r="E46" s="62" t="s">
        <v>46</v>
      </c>
      <c r="F46" s="87" t="s">
        <v>90</v>
      </c>
      <c r="G46" s="62" t="s">
        <v>91</v>
      </c>
      <c r="H46" s="63" t="s">
        <v>44</v>
      </c>
      <c r="I46" s="91">
        <v>100</v>
      </c>
      <c r="J46" s="68">
        <v>40</v>
      </c>
      <c r="K46" s="65">
        <f t="shared" si="0"/>
        <v>0</v>
      </c>
      <c r="L46" s="66" t="str">
        <f t="shared" si="1"/>
        <v>OK</v>
      </c>
      <c r="M46" s="19">
        <v>40</v>
      </c>
      <c r="N46" s="92"/>
      <c r="O46" s="38"/>
      <c r="P46" s="38"/>
      <c r="Q46" s="38"/>
      <c r="R46" s="38"/>
      <c r="S46" s="38"/>
      <c r="T46" s="38"/>
    </row>
    <row r="47" spans="1:20" ht="35.1" customHeight="1" x14ac:dyDescent="0.25">
      <c r="A47" s="106"/>
      <c r="B47" s="109"/>
      <c r="C47" s="60">
        <v>44</v>
      </c>
      <c r="D47" s="61" t="s">
        <v>59</v>
      </c>
      <c r="E47" s="62" t="s">
        <v>85</v>
      </c>
      <c r="F47" s="87" t="s">
        <v>90</v>
      </c>
      <c r="G47" s="62" t="s">
        <v>91</v>
      </c>
      <c r="H47" s="63" t="s">
        <v>44</v>
      </c>
      <c r="I47" s="91">
        <v>385</v>
      </c>
      <c r="J47" s="68">
        <v>2</v>
      </c>
      <c r="K47" s="65">
        <f t="shared" si="0"/>
        <v>0</v>
      </c>
      <c r="L47" s="66" t="str">
        <f t="shared" si="1"/>
        <v>OK</v>
      </c>
      <c r="M47" s="19">
        <v>2</v>
      </c>
      <c r="N47" s="92"/>
      <c r="O47" s="38"/>
      <c r="P47" s="38"/>
      <c r="Q47" s="38"/>
      <c r="R47" s="38"/>
      <c r="S47" s="38"/>
      <c r="T47" s="38"/>
    </row>
    <row r="48" spans="1:20" x14ac:dyDescent="0.25">
      <c r="M48" s="97">
        <f>SUMPRODUCT(I4:I47,M4:M47)</f>
        <v>52670.68</v>
      </c>
      <c r="N48" s="97">
        <f>SUMPRODUCT(I4:I47,N4:N47)</f>
        <v>4231.1000000000004</v>
      </c>
      <c r="O48" s="97">
        <f>SUMPRODUCT(I4:I47,O4:O47)</f>
        <v>9618.1</v>
      </c>
    </row>
  </sheetData>
  <mergeCells count="22">
    <mergeCell ref="A30:A31"/>
    <mergeCell ref="B30:B31"/>
    <mergeCell ref="A32:A47"/>
    <mergeCell ref="B32:B47"/>
    <mergeCell ref="A4:A13"/>
    <mergeCell ref="B4:B13"/>
    <mergeCell ref="A14:A25"/>
    <mergeCell ref="B14:B25"/>
    <mergeCell ref="A26:A29"/>
    <mergeCell ref="B26:B29"/>
    <mergeCell ref="N1:N2"/>
    <mergeCell ref="A1:C1"/>
    <mergeCell ref="M1:M2"/>
    <mergeCell ref="D1:I1"/>
    <mergeCell ref="J1:L1"/>
    <mergeCell ref="A2:L2"/>
    <mergeCell ref="T1:T2"/>
    <mergeCell ref="O1:O2"/>
    <mergeCell ref="P1:P2"/>
    <mergeCell ref="Q1:Q2"/>
    <mergeCell ref="R1:R2"/>
    <mergeCell ref="S1:S2"/>
  </mergeCells>
  <phoneticPr fontId="0" type="noConversion"/>
  <conditionalFormatting sqref="M4:N4">
    <cfRule type="cellIs" dxfId="53" priority="10" stopIfTrue="1" operator="greaterThan">
      <formula>0</formula>
    </cfRule>
    <cfRule type="cellIs" dxfId="52" priority="11" stopIfTrue="1" operator="greaterThan">
      <formula>0</formula>
    </cfRule>
    <cfRule type="cellIs" dxfId="51" priority="12" stopIfTrue="1" operator="greaterThan">
      <formula>0</formula>
    </cfRule>
  </conditionalFormatting>
  <conditionalFormatting sqref="M5:N42">
    <cfRule type="cellIs" dxfId="50" priority="7" stopIfTrue="1" operator="greaterThan">
      <formula>0</formula>
    </cfRule>
    <cfRule type="cellIs" dxfId="49" priority="8" stopIfTrue="1" operator="greaterThan">
      <formula>0</formula>
    </cfRule>
    <cfRule type="cellIs" dxfId="48" priority="9" stopIfTrue="1" operator="greaterThan">
      <formula>0</formula>
    </cfRule>
  </conditionalFormatting>
  <conditionalFormatting sqref="M43">
    <cfRule type="cellIs" dxfId="47" priority="4" stopIfTrue="1" operator="greaterThan">
      <formula>0</formula>
    </cfRule>
    <cfRule type="cellIs" dxfId="46" priority="5" stopIfTrue="1" operator="greaterThan">
      <formula>0</formula>
    </cfRule>
    <cfRule type="cellIs" dxfId="45" priority="6" stopIfTrue="1" operator="greaterThan">
      <formula>0</formula>
    </cfRule>
  </conditionalFormatting>
  <conditionalFormatting sqref="M44:M47">
    <cfRule type="cellIs" dxfId="44" priority="1" stopIfTrue="1" operator="greaterThan">
      <formula>0</formula>
    </cfRule>
    <cfRule type="cellIs" dxfId="43" priority="2" stopIfTrue="1" operator="greaterThan">
      <formula>0</formula>
    </cfRule>
    <cfRule type="cellIs" dxfId="4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="84" zoomScaleNormal="84" workbookViewId="0">
      <selection activeCell="J4" sqref="J4:J47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4" bestFit="1" customWidth="1"/>
    <col min="4" max="4" width="22" style="1" customWidth="1"/>
    <col min="5" max="5" width="9.85546875" style="1" customWidth="1"/>
    <col min="6" max="6" width="12.140625" style="1" customWidth="1"/>
    <col min="7" max="7" width="13.7109375" style="1" customWidth="1"/>
    <col min="8" max="8" width="17" style="1" customWidth="1"/>
    <col min="9" max="9" width="12.7109375" style="55" bestFit="1" customWidth="1"/>
    <col min="10" max="10" width="11.28515625" style="20" customWidth="1"/>
    <col min="11" max="11" width="13.28515625" style="35" customWidth="1"/>
    <col min="12" max="12" width="12.5703125" style="17" customWidth="1"/>
    <col min="13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99" t="s">
        <v>77</v>
      </c>
      <c r="B1" s="99"/>
      <c r="C1" s="99"/>
      <c r="D1" s="99" t="s">
        <v>75</v>
      </c>
      <c r="E1" s="99"/>
      <c r="F1" s="99"/>
      <c r="G1" s="99"/>
      <c r="H1" s="99"/>
      <c r="I1" s="99"/>
      <c r="J1" s="99" t="s">
        <v>76</v>
      </c>
      <c r="K1" s="99"/>
      <c r="L1" s="99"/>
      <c r="M1" s="98" t="s">
        <v>78</v>
      </c>
      <c r="N1" s="98" t="s">
        <v>78</v>
      </c>
      <c r="O1" s="98" t="s">
        <v>78</v>
      </c>
      <c r="P1" s="98" t="s">
        <v>78</v>
      </c>
      <c r="Q1" s="98" t="s">
        <v>78</v>
      </c>
      <c r="R1" s="98" t="s">
        <v>78</v>
      </c>
      <c r="S1" s="98" t="s">
        <v>78</v>
      </c>
      <c r="T1" s="98" t="s">
        <v>78</v>
      </c>
    </row>
    <row r="2" spans="1:20" ht="21.75" customHeight="1" x14ac:dyDescent="0.25">
      <c r="A2" s="99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8"/>
      <c r="N2" s="98"/>
      <c r="O2" s="98"/>
      <c r="P2" s="98"/>
      <c r="Q2" s="98"/>
      <c r="R2" s="98"/>
      <c r="S2" s="98"/>
      <c r="T2" s="98"/>
    </row>
    <row r="3" spans="1:20" s="16" customFormat="1" ht="45" x14ac:dyDescent="0.2">
      <c r="A3" s="81" t="s">
        <v>2</v>
      </c>
      <c r="B3" s="81" t="s">
        <v>1</v>
      </c>
      <c r="C3" s="82" t="s">
        <v>3</v>
      </c>
      <c r="D3" s="82" t="s">
        <v>33</v>
      </c>
      <c r="E3" s="82" t="s">
        <v>41</v>
      </c>
      <c r="F3" s="83" t="s">
        <v>87</v>
      </c>
      <c r="G3" s="83" t="s">
        <v>88</v>
      </c>
      <c r="H3" s="83" t="s">
        <v>89</v>
      </c>
      <c r="I3" s="84" t="s">
        <v>4</v>
      </c>
      <c r="J3" s="85" t="s">
        <v>26</v>
      </c>
      <c r="K3" s="86" t="s">
        <v>0</v>
      </c>
      <c r="L3" s="81" t="s">
        <v>5</v>
      </c>
      <c r="M3" s="28" t="s">
        <v>79</v>
      </c>
      <c r="N3" s="28" t="s">
        <v>79</v>
      </c>
      <c r="O3" s="28" t="s">
        <v>79</v>
      </c>
      <c r="P3" s="28" t="s">
        <v>79</v>
      </c>
      <c r="Q3" s="28" t="s">
        <v>79</v>
      </c>
      <c r="R3" s="28" t="s">
        <v>79</v>
      </c>
      <c r="S3" s="28" t="s">
        <v>79</v>
      </c>
      <c r="T3" s="28" t="s">
        <v>79</v>
      </c>
    </row>
    <row r="4" spans="1:20" ht="35.1" customHeight="1" x14ac:dyDescent="0.25">
      <c r="A4" s="104" t="s">
        <v>80</v>
      </c>
      <c r="B4" s="110">
        <v>1</v>
      </c>
      <c r="C4" s="60">
        <v>1</v>
      </c>
      <c r="D4" s="61" t="s">
        <v>45</v>
      </c>
      <c r="E4" s="62" t="s">
        <v>46</v>
      </c>
      <c r="F4" s="87" t="s">
        <v>90</v>
      </c>
      <c r="G4" s="62" t="s">
        <v>91</v>
      </c>
      <c r="H4" s="63" t="s">
        <v>44</v>
      </c>
      <c r="I4" s="74">
        <v>281.11</v>
      </c>
      <c r="J4" s="64"/>
      <c r="K4" s="65">
        <f t="shared" ref="K4:K47" si="0">J4-(SUM(M4:V4))</f>
        <v>0</v>
      </c>
      <c r="L4" s="66" t="str">
        <f>IF(K4&lt;0,"ATENÇÃO","OK")</f>
        <v>OK</v>
      </c>
      <c r="M4" s="19"/>
      <c r="N4" s="19"/>
      <c r="O4" s="38"/>
      <c r="P4" s="38"/>
      <c r="Q4" s="38"/>
      <c r="R4" s="38"/>
      <c r="S4" s="38"/>
      <c r="T4" s="38"/>
    </row>
    <row r="5" spans="1:20" ht="35.1" customHeight="1" x14ac:dyDescent="0.25">
      <c r="A5" s="105"/>
      <c r="B5" s="110"/>
      <c r="C5" s="60">
        <v>2</v>
      </c>
      <c r="D5" s="61" t="s">
        <v>47</v>
      </c>
      <c r="E5" s="62" t="s">
        <v>46</v>
      </c>
      <c r="F5" s="87" t="s">
        <v>90</v>
      </c>
      <c r="G5" s="62" t="s">
        <v>91</v>
      </c>
      <c r="H5" s="63" t="s">
        <v>44</v>
      </c>
      <c r="I5" s="74">
        <v>207.81</v>
      </c>
      <c r="J5" s="64"/>
      <c r="K5" s="65">
        <f t="shared" si="0"/>
        <v>0</v>
      </c>
      <c r="L5" s="66" t="str">
        <f t="shared" ref="L5:L47" si="1">IF(K5&lt;0,"ATENÇÃO","OK")</f>
        <v>OK</v>
      </c>
      <c r="M5" s="19"/>
      <c r="N5" s="19"/>
      <c r="O5" s="38"/>
      <c r="P5" s="38"/>
      <c r="Q5" s="38"/>
      <c r="R5" s="38"/>
      <c r="S5" s="38"/>
      <c r="T5" s="38"/>
    </row>
    <row r="6" spans="1:20" ht="35.1" customHeight="1" x14ac:dyDescent="0.25">
      <c r="A6" s="105"/>
      <c r="B6" s="110"/>
      <c r="C6" s="60">
        <v>3</v>
      </c>
      <c r="D6" s="61" t="s">
        <v>48</v>
      </c>
      <c r="E6" s="62" t="s">
        <v>46</v>
      </c>
      <c r="F6" s="87" t="s">
        <v>90</v>
      </c>
      <c r="G6" s="62" t="s">
        <v>91</v>
      </c>
      <c r="H6" s="63" t="s">
        <v>44</v>
      </c>
      <c r="I6" s="74">
        <v>280.55</v>
      </c>
      <c r="J6" s="67">
        <v>15</v>
      </c>
      <c r="K6" s="65">
        <f t="shared" si="0"/>
        <v>15</v>
      </c>
      <c r="L6" s="66" t="str">
        <f t="shared" si="1"/>
        <v>OK</v>
      </c>
      <c r="M6" s="19"/>
      <c r="N6" s="19"/>
      <c r="O6" s="38"/>
      <c r="P6" s="38"/>
      <c r="Q6" s="38"/>
      <c r="R6" s="38"/>
      <c r="S6" s="38"/>
      <c r="T6" s="38"/>
    </row>
    <row r="7" spans="1:20" ht="35.1" customHeight="1" x14ac:dyDescent="0.25">
      <c r="A7" s="105"/>
      <c r="B7" s="110"/>
      <c r="C7" s="60">
        <v>4</v>
      </c>
      <c r="D7" s="61" t="s">
        <v>50</v>
      </c>
      <c r="E7" s="62" t="s">
        <v>46</v>
      </c>
      <c r="F7" s="87" t="s">
        <v>90</v>
      </c>
      <c r="G7" s="62" t="s">
        <v>91</v>
      </c>
      <c r="H7" s="63" t="s">
        <v>44</v>
      </c>
      <c r="I7" s="74">
        <v>270.33</v>
      </c>
      <c r="J7" s="67">
        <v>20</v>
      </c>
      <c r="K7" s="65">
        <f t="shared" si="0"/>
        <v>20</v>
      </c>
      <c r="L7" s="66" t="str">
        <f t="shared" si="1"/>
        <v>OK</v>
      </c>
      <c r="M7" s="19"/>
      <c r="N7" s="19"/>
      <c r="O7" s="38"/>
      <c r="P7" s="38"/>
      <c r="Q7" s="38"/>
      <c r="R7" s="38"/>
      <c r="S7" s="38"/>
      <c r="T7" s="38"/>
    </row>
    <row r="8" spans="1:20" ht="35.1" customHeight="1" x14ac:dyDescent="0.25">
      <c r="A8" s="105"/>
      <c r="B8" s="110"/>
      <c r="C8" s="60">
        <v>5</v>
      </c>
      <c r="D8" s="61" t="s">
        <v>51</v>
      </c>
      <c r="E8" s="62" t="s">
        <v>46</v>
      </c>
      <c r="F8" s="87" t="s">
        <v>90</v>
      </c>
      <c r="G8" s="62" t="s">
        <v>91</v>
      </c>
      <c r="H8" s="63" t="s">
        <v>44</v>
      </c>
      <c r="I8" s="74">
        <v>165.55</v>
      </c>
      <c r="J8" s="67">
        <v>10</v>
      </c>
      <c r="K8" s="65">
        <f t="shared" si="0"/>
        <v>10</v>
      </c>
      <c r="L8" s="66" t="str">
        <f t="shared" si="1"/>
        <v>OK</v>
      </c>
      <c r="M8" s="19"/>
      <c r="N8" s="19"/>
      <c r="O8" s="38"/>
      <c r="P8" s="38"/>
      <c r="Q8" s="38"/>
      <c r="R8" s="38"/>
      <c r="S8" s="38"/>
      <c r="T8" s="38"/>
    </row>
    <row r="9" spans="1:20" ht="35.1" customHeight="1" x14ac:dyDescent="0.25">
      <c r="A9" s="105"/>
      <c r="B9" s="110"/>
      <c r="C9" s="60">
        <v>6</v>
      </c>
      <c r="D9" s="61" t="s">
        <v>52</v>
      </c>
      <c r="E9" s="62" t="s">
        <v>46</v>
      </c>
      <c r="F9" s="87" t="s">
        <v>90</v>
      </c>
      <c r="G9" s="62" t="s">
        <v>91</v>
      </c>
      <c r="H9" s="63" t="s">
        <v>44</v>
      </c>
      <c r="I9" s="74">
        <v>273</v>
      </c>
      <c r="J9" s="67"/>
      <c r="K9" s="65">
        <f t="shared" si="0"/>
        <v>0</v>
      </c>
      <c r="L9" s="66" t="str">
        <f t="shared" si="1"/>
        <v>OK</v>
      </c>
      <c r="M9" s="19"/>
      <c r="N9" s="19"/>
      <c r="O9" s="38"/>
      <c r="P9" s="38"/>
      <c r="Q9" s="38"/>
      <c r="R9" s="38"/>
      <c r="S9" s="38"/>
      <c r="T9" s="38"/>
    </row>
    <row r="10" spans="1:20" ht="35.1" customHeight="1" x14ac:dyDescent="0.25">
      <c r="A10" s="105"/>
      <c r="B10" s="110"/>
      <c r="C10" s="60">
        <v>7</v>
      </c>
      <c r="D10" s="61" t="s">
        <v>56</v>
      </c>
      <c r="E10" s="62" t="s">
        <v>46</v>
      </c>
      <c r="F10" s="87" t="s">
        <v>90</v>
      </c>
      <c r="G10" s="62" t="s">
        <v>91</v>
      </c>
      <c r="H10" s="63" t="s">
        <v>44</v>
      </c>
      <c r="I10" s="74">
        <v>88.11</v>
      </c>
      <c r="J10" s="67">
        <v>30</v>
      </c>
      <c r="K10" s="65">
        <f t="shared" si="0"/>
        <v>30</v>
      </c>
      <c r="L10" s="66" t="str">
        <f t="shared" si="1"/>
        <v>OK</v>
      </c>
      <c r="M10" s="19"/>
      <c r="N10" s="19"/>
      <c r="O10" s="38"/>
      <c r="P10" s="38"/>
      <c r="Q10" s="38"/>
      <c r="R10" s="38"/>
      <c r="S10" s="38"/>
      <c r="T10" s="38"/>
    </row>
    <row r="11" spans="1:20" ht="35.1" customHeight="1" x14ac:dyDescent="0.25">
      <c r="A11" s="105"/>
      <c r="B11" s="110"/>
      <c r="C11" s="60">
        <v>8</v>
      </c>
      <c r="D11" s="61" t="s">
        <v>57</v>
      </c>
      <c r="E11" s="62" t="s">
        <v>46</v>
      </c>
      <c r="F11" s="87" t="s">
        <v>90</v>
      </c>
      <c r="G11" s="62" t="s">
        <v>91</v>
      </c>
      <c r="H11" s="63" t="s">
        <v>44</v>
      </c>
      <c r="I11" s="74">
        <v>250.44</v>
      </c>
      <c r="J11" s="67">
        <v>10</v>
      </c>
      <c r="K11" s="65">
        <f t="shared" si="0"/>
        <v>10</v>
      </c>
      <c r="L11" s="66" t="str">
        <f t="shared" si="1"/>
        <v>OK</v>
      </c>
      <c r="M11" s="19"/>
      <c r="N11" s="19"/>
      <c r="O11" s="38"/>
      <c r="P11" s="38"/>
      <c r="Q11" s="38"/>
      <c r="R11" s="38"/>
      <c r="S11" s="38"/>
      <c r="T11" s="38"/>
    </row>
    <row r="12" spans="1:20" ht="35.1" customHeight="1" x14ac:dyDescent="0.25">
      <c r="A12" s="105"/>
      <c r="B12" s="110"/>
      <c r="C12" s="60">
        <v>9</v>
      </c>
      <c r="D12" s="61" t="s">
        <v>58</v>
      </c>
      <c r="E12" s="62" t="s">
        <v>46</v>
      </c>
      <c r="F12" s="87" t="s">
        <v>90</v>
      </c>
      <c r="G12" s="62" t="s">
        <v>91</v>
      </c>
      <c r="H12" s="63" t="s">
        <v>44</v>
      </c>
      <c r="I12" s="74">
        <v>198.44</v>
      </c>
      <c r="J12" s="67">
        <v>20</v>
      </c>
      <c r="K12" s="65">
        <f t="shared" si="0"/>
        <v>20</v>
      </c>
      <c r="L12" s="66" t="str">
        <f t="shared" si="1"/>
        <v>OK</v>
      </c>
      <c r="M12" s="19"/>
      <c r="N12" s="19"/>
      <c r="O12" s="38"/>
      <c r="P12" s="38"/>
      <c r="Q12" s="38"/>
      <c r="R12" s="38"/>
      <c r="S12" s="38"/>
      <c r="T12" s="38"/>
    </row>
    <row r="13" spans="1:20" ht="35.1" customHeight="1" x14ac:dyDescent="0.25">
      <c r="A13" s="106"/>
      <c r="B13" s="110"/>
      <c r="C13" s="60">
        <v>10</v>
      </c>
      <c r="D13" s="61" t="s">
        <v>59</v>
      </c>
      <c r="E13" s="62" t="s">
        <v>46</v>
      </c>
      <c r="F13" s="87" t="s">
        <v>90</v>
      </c>
      <c r="G13" s="62" t="s">
        <v>91</v>
      </c>
      <c r="H13" s="63" t="s">
        <v>44</v>
      </c>
      <c r="I13" s="74">
        <v>93.55</v>
      </c>
      <c r="J13" s="67">
        <v>20</v>
      </c>
      <c r="K13" s="65">
        <f t="shared" si="0"/>
        <v>20</v>
      </c>
      <c r="L13" s="66" t="str">
        <f t="shared" si="1"/>
        <v>OK</v>
      </c>
      <c r="M13" s="19"/>
      <c r="N13" s="19"/>
      <c r="O13" s="38"/>
      <c r="P13" s="38"/>
      <c r="Q13" s="38"/>
      <c r="R13" s="38"/>
      <c r="S13" s="38"/>
      <c r="T13" s="38"/>
    </row>
    <row r="14" spans="1:20" ht="35.1" customHeight="1" x14ac:dyDescent="0.25">
      <c r="A14" s="100" t="s">
        <v>80</v>
      </c>
      <c r="B14" s="112">
        <v>2</v>
      </c>
      <c r="C14" s="70">
        <v>11</v>
      </c>
      <c r="D14" s="71" t="s">
        <v>60</v>
      </c>
      <c r="E14" s="72" t="s">
        <v>43</v>
      </c>
      <c r="F14" s="88" t="s">
        <v>90</v>
      </c>
      <c r="G14" s="72" t="s">
        <v>91</v>
      </c>
      <c r="H14" s="73" t="s">
        <v>44</v>
      </c>
      <c r="I14" s="75">
        <v>3119.4</v>
      </c>
      <c r="J14" s="67"/>
      <c r="K14" s="65">
        <f t="shared" si="0"/>
        <v>0</v>
      </c>
      <c r="L14" s="66" t="str">
        <f t="shared" si="1"/>
        <v>OK</v>
      </c>
      <c r="M14" s="19"/>
      <c r="N14" s="19"/>
      <c r="O14" s="38"/>
      <c r="P14" s="38"/>
      <c r="Q14" s="38"/>
      <c r="R14" s="38"/>
      <c r="S14" s="38"/>
      <c r="T14" s="38"/>
    </row>
    <row r="15" spans="1:20" ht="35.1" customHeight="1" x14ac:dyDescent="0.25">
      <c r="A15" s="111"/>
      <c r="B15" s="112"/>
      <c r="C15" s="70">
        <v>12</v>
      </c>
      <c r="D15" s="71" t="s">
        <v>61</v>
      </c>
      <c r="E15" s="72" t="s">
        <v>46</v>
      </c>
      <c r="F15" s="88" t="s">
        <v>90</v>
      </c>
      <c r="G15" s="72" t="s">
        <v>91</v>
      </c>
      <c r="H15" s="73" t="s">
        <v>44</v>
      </c>
      <c r="I15" s="75">
        <v>203.96</v>
      </c>
      <c r="J15" s="67"/>
      <c r="K15" s="65">
        <f t="shared" si="0"/>
        <v>0</v>
      </c>
      <c r="L15" s="66" t="str">
        <f t="shared" si="1"/>
        <v>OK</v>
      </c>
      <c r="M15" s="19"/>
      <c r="N15" s="19"/>
      <c r="O15" s="38"/>
      <c r="P15" s="38"/>
      <c r="Q15" s="38"/>
      <c r="R15" s="38"/>
      <c r="S15" s="38"/>
      <c r="T15" s="38"/>
    </row>
    <row r="16" spans="1:20" ht="35.1" customHeight="1" x14ac:dyDescent="0.25">
      <c r="A16" s="111"/>
      <c r="B16" s="112"/>
      <c r="C16" s="70">
        <v>13</v>
      </c>
      <c r="D16" s="71" t="s">
        <v>62</v>
      </c>
      <c r="E16" s="72" t="s">
        <v>63</v>
      </c>
      <c r="F16" s="88" t="s">
        <v>90</v>
      </c>
      <c r="G16" s="72" t="s">
        <v>91</v>
      </c>
      <c r="H16" s="73" t="s">
        <v>44</v>
      </c>
      <c r="I16" s="75">
        <v>258.86</v>
      </c>
      <c r="J16" s="67"/>
      <c r="K16" s="65">
        <f t="shared" si="0"/>
        <v>0</v>
      </c>
      <c r="L16" s="66" t="str">
        <f t="shared" si="1"/>
        <v>OK</v>
      </c>
      <c r="M16" s="19"/>
      <c r="N16" s="19"/>
      <c r="O16" s="38"/>
      <c r="P16" s="38"/>
      <c r="Q16" s="38"/>
      <c r="R16" s="38"/>
      <c r="S16" s="38"/>
      <c r="T16" s="38"/>
    </row>
    <row r="17" spans="1:20" ht="35.1" customHeight="1" x14ac:dyDescent="0.25">
      <c r="A17" s="111"/>
      <c r="B17" s="112"/>
      <c r="C17" s="70">
        <v>14</v>
      </c>
      <c r="D17" s="71" t="s">
        <v>50</v>
      </c>
      <c r="E17" s="72" t="s">
        <v>63</v>
      </c>
      <c r="F17" s="88" t="s">
        <v>90</v>
      </c>
      <c r="G17" s="72" t="s">
        <v>91</v>
      </c>
      <c r="H17" s="73" t="s">
        <v>44</v>
      </c>
      <c r="I17" s="75">
        <v>256.7</v>
      </c>
      <c r="J17" s="67"/>
      <c r="K17" s="65">
        <f t="shared" si="0"/>
        <v>0</v>
      </c>
      <c r="L17" s="66" t="str">
        <f t="shared" si="1"/>
        <v>OK</v>
      </c>
      <c r="M17" s="19"/>
      <c r="N17" s="19"/>
      <c r="O17" s="38"/>
      <c r="P17" s="38"/>
      <c r="Q17" s="38"/>
      <c r="R17" s="38"/>
      <c r="S17" s="38"/>
      <c r="T17" s="38"/>
    </row>
    <row r="18" spans="1:20" ht="35.1" customHeight="1" x14ac:dyDescent="0.25">
      <c r="A18" s="111"/>
      <c r="B18" s="112"/>
      <c r="C18" s="70">
        <v>15</v>
      </c>
      <c r="D18" s="71" t="s">
        <v>64</v>
      </c>
      <c r="E18" s="72" t="s">
        <v>65</v>
      </c>
      <c r="F18" s="88" t="s">
        <v>90</v>
      </c>
      <c r="G18" s="72" t="s">
        <v>91</v>
      </c>
      <c r="H18" s="73" t="s">
        <v>44</v>
      </c>
      <c r="I18" s="75">
        <v>5923.33</v>
      </c>
      <c r="J18" s="67"/>
      <c r="K18" s="65">
        <f t="shared" si="0"/>
        <v>0</v>
      </c>
      <c r="L18" s="66" t="str">
        <f t="shared" si="1"/>
        <v>OK</v>
      </c>
      <c r="M18" s="19"/>
      <c r="N18" s="19"/>
      <c r="O18" s="38"/>
      <c r="P18" s="38"/>
      <c r="Q18" s="38"/>
      <c r="R18" s="38"/>
      <c r="S18" s="38"/>
      <c r="T18" s="38"/>
    </row>
    <row r="19" spans="1:20" ht="35.1" customHeight="1" x14ac:dyDescent="0.25">
      <c r="A19" s="111"/>
      <c r="B19" s="112"/>
      <c r="C19" s="70">
        <v>16</v>
      </c>
      <c r="D19" s="71" t="s">
        <v>54</v>
      </c>
      <c r="E19" s="72" t="s">
        <v>66</v>
      </c>
      <c r="F19" s="88" t="s">
        <v>90</v>
      </c>
      <c r="G19" s="72" t="s">
        <v>91</v>
      </c>
      <c r="H19" s="73" t="s">
        <v>44</v>
      </c>
      <c r="I19" s="75">
        <v>210.93</v>
      </c>
      <c r="J19" s="67"/>
      <c r="K19" s="65">
        <f t="shared" si="0"/>
        <v>0</v>
      </c>
      <c r="L19" s="66" t="str">
        <f t="shared" si="1"/>
        <v>OK</v>
      </c>
      <c r="M19" s="19"/>
      <c r="N19" s="19"/>
      <c r="O19" s="38"/>
      <c r="P19" s="38"/>
      <c r="Q19" s="38"/>
      <c r="R19" s="38"/>
      <c r="S19" s="38"/>
      <c r="T19" s="38"/>
    </row>
    <row r="20" spans="1:20" ht="35.1" customHeight="1" x14ac:dyDescent="0.25">
      <c r="A20" s="111"/>
      <c r="B20" s="112"/>
      <c r="C20" s="70">
        <v>17</v>
      </c>
      <c r="D20" s="71" t="s">
        <v>67</v>
      </c>
      <c r="E20" s="72" t="s">
        <v>63</v>
      </c>
      <c r="F20" s="88" t="s">
        <v>90</v>
      </c>
      <c r="G20" s="72" t="s">
        <v>91</v>
      </c>
      <c r="H20" s="73" t="s">
        <v>44</v>
      </c>
      <c r="I20" s="75">
        <v>138.16</v>
      </c>
      <c r="J20" s="68"/>
      <c r="K20" s="65">
        <f t="shared" si="0"/>
        <v>0</v>
      </c>
      <c r="L20" s="66" t="str">
        <f t="shared" si="1"/>
        <v>OK</v>
      </c>
      <c r="M20" s="19"/>
      <c r="N20" s="19"/>
      <c r="O20" s="38"/>
      <c r="P20" s="38"/>
      <c r="Q20" s="38"/>
      <c r="R20" s="38"/>
      <c r="S20" s="38"/>
      <c r="T20" s="38"/>
    </row>
    <row r="21" spans="1:20" ht="35.1" customHeight="1" x14ac:dyDescent="0.25">
      <c r="A21" s="111"/>
      <c r="B21" s="112"/>
      <c r="C21" s="70">
        <v>18</v>
      </c>
      <c r="D21" s="71" t="s">
        <v>68</v>
      </c>
      <c r="E21" s="72" t="s">
        <v>63</v>
      </c>
      <c r="F21" s="88" t="s">
        <v>90</v>
      </c>
      <c r="G21" s="72" t="s">
        <v>91</v>
      </c>
      <c r="H21" s="73" t="s">
        <v>44</v>
      </c>
      <c r="I21" s="75">
        <v>77.06</v>
      </c>
      <c r="J21" s="68"/>
      <c r="K21" s="65">
        <f t="shared" si="0"/>
        <v>0</v>
      </c>
      <c r="L21" s="66" t="str">
        <f t="shared" si="1"/>
        <v>OK</v>
      </c>
      <c r="M21" s="19"/>
      <c r="N21" s="19"/>
      <c r="O21" s="38"/>
      <c r="P21" s="38"/>
      <c r="Q21" s="38"/>
      <c r="R21" s="38"/>
      <c r="S21" s="38"/>
      <c r="T21" s="38"/>
    </row>
    <row r="22" spans="1:20" ht="35.1" customHeight="1" x14ac:dyDescent="0.25">
      <c r="A22" s="111"/>
      <c r="B22" s="112"/>
      <c r="C22" s="70">
        <v>19</v>
      </c>
      <c r="D22" s="71" t="s">
        <v>55</v>
      </c>
      <c r="E22" s="72" t="s">
        <v>63</v>
      </c>
      <c r="F22" s="88" t="s">
        <v>90</v>
      </c>
      <c r="G22" s="72" t="s">
        <v>91</v>
      </c>
      <c r="H22" s="73" t="s">
        <v>44</v>
      </c>
      <c r="I22" s="75">
        <v>240.96</v>
      </c>
      <c r="J22" s="68"/>
      <c r="K22" s="65">
        <f t="shared" si="0"/>
        <v>0</v>
      </c>
      <c r="L22" s="66" t="str">
        <f t="shared" si="1"/>
        <v>OK</v>
      </c>
      <c r="M22" s="19"/>
      <c r="N22" s="19"/>
      <c r="O22" s="38"/>
      <c r="P22" s="38"/>
      <c r="Q22" s="38"/>
      <c r="R22" s="38"/>
      <c r="S22" s="38"/>
      <c r="T22" s="38"/>
    </row>
    <row r="23" spans="1:20" ht="35.1" customHeight="1" x14ac:dyDescent="0.25">
      <c r="A23" s="111"/>
      <c r="B23" s="112"/>
      <c r="C23" s="70">
        <v>20</v>
      </c>
      <c r="D23" s="71" t="s">
        <v>69</v>
      </c>
      <c r="E23" s="72" t="s">
        <v>63</v>
      </c>
      <c r="F23" s="88" t="s">
        <v>90</v>
      </c>
      <c r="G23" s="72" t="s">
        <v>91</v>
      </c>
      <c r="H23" s="73" t="s">
        <v>44</v>
      </c>
      <c r="I23" s="75">
        <v>184.5</v>
      </c>
      <c r="J23" s="68"/>
      <c r="K23" s="65">
        <f t="shared" si="0"/>
        <v>0</v>
      </c>
      <c r="L23" s="66" t="str">
        <f t="shared" si="1"/>
        <v>OK</v>
      </c>
      <c r="M23" s="19"/>
      <c r="N23" s="19"/>
      <c r="O23" s="38"/>
      <c r="P23" s="38"/>
      <c r="Q23" s="38"/>
      <c r="R23" s="38"/>
      <c r="S23" s="38"/>
      <c r="T23" s="38"/>
    </row>
    <row r="24" spans="1:20" ht="35.1" customHeight="1" x14ac:dyDescent="0.25">
      <c r="A24" s="111"/>
      <c r="B24" s="112"/>
      <c r="C24" s="70">
        <v>21</v>
      </c>
      <c r="D24" s="71" t="s">
        <v>59</v>
      </c>
      <c r="E24" s="72" t="s">
        <v>63</v>
      </c>
      <c r="F24" s="88" t="s">
        <v>90</v>
      </c>
      <c r="G24" s="72" t="s">
        <v>91</v>
      </c>
      <c r="H24" s="73" t="s">
        <v>44</v>
      </c>
      <c r="I24" s="75">
        <v>86.58</v>
      </c>
      <c r="J24" s="68"/>
      <c r="K24" s="65">
        <f t="shared" si="0"/>
        <v>0</v>
      </c>
      <c r="L24" s="66" t="str">
        <f t="shared" si="1"/>
        <v>OK</v>
      </c>
      <c r="M24" s="19"/>
      <c r="N24" s="19"/>
      <c r="O24" s="38"/>
      <c r="P24" s="38"/>
      <c r="Q24" s="38"/>
      <c r="R24" s="38"/>
      <c r="S24" s="38"/>
      <c r="T24" s="38"/>
    </row>
    <row r="25" spans="1:20" ht="35.1" customHeight="1" x14ac:dyDescent="0.25">
      <c r="A25" s="101"/>
      <c r="B25" s="112"/>
      <c r="C25" s="70">
        <v>22</v>
      </c>
      <c r="D25" s="71" t="s">
        <v>70</v>
      </c>
      <c r="E25" s="72" t="s">
        <v>63</v>
      </c>
      <c r="F25" s="88" t="s">
        <v>90</v>
      </c>
      <c r="G25" s="72" t="s">
        <v>91</v>
      </c>
      <c r="H25" s="73" t="s">
        <v>44</v>
      </c>
      <c r="I25" s="75">
        <v>75.849999999999994</v>
      </c>
      <c r="J25" s="68"/>
      <c r="K25" s="65">
        <f t="shared" si="0"/>
        <v>0</v>
      </c>
      <c r="L25" s="66" t="str">
        <f t="shared" si="1"/>
        <v>OK</v>
      </c>
      <c r="M25" s="19"/>
      <c r="N25" s="19"/>
      <c r="O25" s="38"/>
      <c r="P25" s="38"/>
      <c r="Q25" s="38"/>
      <c r="R25" s="38"/>
      <c r="S25" s="38"/>
      <c r="T25" s="38"/>
    </row>
    <row r="26" spans="1:20" ht="35.1" customHeight="1" x14ac:dyDescent="0.25">
      <c r="A26" s="104" t="s">
        <v>80</v>
      </c>
      <c r="B26" s="113">
        <v>3</v>
      </c>
      <c r="C26" s="60">
        <v>23</v>
      </c>
      <c r="D26" s="61" t="s">
        <v>50</v>
      </c>
      <c r="E26" s="62" t="s">
        <v>46</v>
      </c>
      <c r="F26" s="87" t="s">
        <v>90</v>
      </c>
      <c r="G26" s="62" t="s">
        <v>91</v>
      </c>
      <c r="H26" s="63" t="s">
        <v>44</v>
      </c>
      <c r="I26" s="89">
        <v>269.64999999999998</v>
      </c>
      <c r="J26" s="68"/>
      <c r="K26" s="65">
        <f t="shared" si="0"/>
        <v>0</v>
      </c>
      <c r="L26" s="66" t="str">
        <f t="shared" si="1"/>
        <v>OK</v>
      </c>
      <c r="M26" s="19"/>
      <c r="N26" s="19"/>
      <c r="O26" s="38"/>
      <c r="P26" s="38"/>
      <c r="Q26" s="38"/>
      <c r="R26" s="38"/>
      <c r="S26" s="38"/>
      <c r="T26" s="38"/>
    </row>
    <row r="27" spans="1:20" ht="35.1" customHeight="1" x14ac:dyDescent="0.25">
      <c r="A27" s="105"/>
      <c r="B27" s="113"/>
      <c r="C27" s="60">
        <v>24</v>
      </c>
      <c r="D27" s="61" t="s">
        <v>51</v>
      </c>
      <c r="E27" s="62" t="s">
        <v>46</v>
      </c>
      <c r="F27" s="87" t="s">
        <v>90</v>
      </c>
      <c r="G27" s="62" t="s">
        <v>91</v>
      </c>
      <c r="H27" s="63" t="s">
        <v>44</v>
      </c>
      <c r="I27" s="89">
        <v>162.53</v>
      </c>
      <c r="J27" s="68"/>
      <c r="K27" s="65">
        <f t="shared" si="0"/>
        <v>0</v>
      </c>
      <c r="L27" s="66" t="str">
        <f t="shared" si="1"/>
        <v>OK</v>
      </c>
      <c r="M27" s="19"/>
      <c r="N27" s="19"/>
      <c r="O27" s="38"/>
      <c r="P27" s="38"/>
      <c r="Q27" s="38"/>
      <c r="R27" s="38"/>
      <c r="S27" s="38"/>
      <c r="T27" s="38"/>
    </row>
    <row r="28" spans="1:20" ht="35.1" customHeight="1" x14ac:dyDescent="0.25">
      <c r="A28" s="105"/>
      <c r="B28" s="113"/>
      <c r="C28" s="60">
        <v>25</v>
      </c>
      <c r="D28" s="61" t="s">
        <v>52</v>
      </c>
      <c r="E28" s="62" t="s">
        <v>46</v>
      </c>
      <c r="F28" s="87" t="s">
        <v>90</v>
      </c>
      <c r="G28" s="62" t="s">
        <v>91</v>
      </c>
      <c r="H28" s="63" t="s">
        <v>44</v>
      </c>
      <c r="I28" s="89">
        <v>291.18</v>
      </c>
      <c r="J28" s="68"/>
      <c r="K28" s="65">
        <f t="shared" si="0"/>
        <v>0</v>
      </c>
      <c r="L28" s="66" t="str">
        <f t="shared" si="1"/>
        <v>OK</v>
      </c>
      <c r="M28" s="19"/>
      <c r="N28" s="19"/>
      <c r="O28" s="38"/>
      <c r="P28" s="38"/>
      <c r="Q28" s="38"/>
      <c r="R28" s="38"/>
      <c r="S28" s="38"/>
      <c r="T28" s="38"/>
    </row>
    <row r="29" spans="1:20" ht="35.1" customHeight="1" x14ac:dyDescent="0.25">
      <c r="A29" s="106"/>
      <c r="B29" s="113"/>
      <c r="C29" s="60">
        <v>26</v>
      </c>
      <c r="D29" s="61" t="s">
        <v>57</v>
      </c>
      <c r="E29" s="62" t="s">
        <v>46</v>
      </c>
      <c r="F29" s="87" t="s">
        <v>90</v>
      </c>
      <c r="G29" s="62" t="s">
        <v>91</v>
      </c>
      <c r="H29" s="63" t="s">
        <v>44</v>
      </c>
      <c r="I29" s="89">
        <v>246.62</v>
      </c>
      <c r="J29" s="68"/>
      <c r="K29" s="65">
        <f t="shared" si="0"/>
        <v>0</v>
      </c>
      <c r="L29" s="66" t="str">
        <f t="shared" si="1"/>
        <v>OK</v>
      </c>
      <c r="M29" s="19"/>
      <c r="N29" s="19"/>
      <c r="O29" s="38"/>
      <c r="P29" s="38"/>
      <c r="Q29" s="38"/>
      <c r="R29" s="38"/>
      <c r="S29" s="38"/>
      <c r="T29" s="38"/>
    </row>
    <row r="30" spans="1:20" ht="35.1" customHeight="1" x14ac:dyDescent="0.25">
      <c r="A30" s="100" t="s">
        <v>81</v>
      </c>
      <c r="B30" s="102">
        <v>4</v>
      </c>
      <c r="C30" s="70">
        <v>27</v>
      </c>
      <c r="D30" s="71" t="s">
        <v>82</v>
      </c>
      <c r="E30" s="72" t="s">
        <v>83</v>
      </c>
      <c r="F30" s="88" t="s">
        <v>92</v>
      </c>
      <c r="G30" s="72" t="s">
        <v>93</v>
      </c>
      <c r="H30" s="73" t="s">
        <v>94</v>
      </c>
      <c r="I30" s="90">
        <v>3576.66</v>
      </c>
      <c r="J30" s="68"/>
      <c r="K30" s="65">
        <f t="shared" si="0"/>
        <v>0</v>
      </c>
      <c r="L30" s="66" t="str">
        <f t="shared" si="1"/>
        <v>OK</v>
      </c>
      <c r="M30" s="19"/>
      <c r="N30" s="19"/>
      <c r="O30" s="38"/>
      <c r="P30" s="38"/>
      <c r="Q30" s="38"/>
      <c r="R30" s="38"/>
      <c r="S30" s="38"/>
      <c r="T30" s="38"/>
    </row>
    <row r="31" spans="1:20" ht="35.1" customHeight="1" x14ac:dyDescent="0.25">
      <c r="A31" s="101"/>
      <c r="B31" s="103"/>
      <c r="C31" s="70">
        <v>28</v>
      </c>
      <c r="D31" s="71" t="s">
        <v>84</v>
      </c>
      <c r="E31" s="72" t="s">
        <v>83</v>
      </c>
      <c r="F31" s="88" t="s">
        <v>92</v>
      </c>
      <c r="G31" s="72" t="s">
        <v>93</v>
      </c>
      <c r="H31" s="73" t="s">
        <v>94</v>
      </c>
      <c r="I31" s="90">
        <v>2115.5500000000002</v>
      </c>
      <c r="J31" s="68"/>
      <c r="K31" s="65">
        <f t="shared" si="0"/>
        <v>0</v>
      </c>
      <c r="L31" s="66" t="str">
        <f t="shared" si="1"/>
        <v>OK</v>
      </c>
      <c r="M31" s="19"/>
      <c r="N31" s="19"/>
      <c r="O31" s="38"/>
      <c r="P31" s="38"/>
      <c r="Q31" s="38"/>
      <c r="R31" s="38"/>
      <c r="S31" s="38"/>
      <c r="T31" s="38"/>
    </row>
    <row r="32" spans="1:20" ht="35.1" customHeight="1" x14ac:dyDescent="0.25">
      <c r="A32" s="104" t="s">
        <v>80</v>
      </c>
      <c r="B32" s="107">
        <v>5</v>
      </c>
      <c r="C32" s="60">
        <v>29</v>
      </c>
      <c r="D32" s="61" t="s">
        <v>42</v>
      </c>
      <c r="E32" s="62" t="s">
        <v>85</v>
      </c>
      <c r="F32" s="87" t="s">
        <v>90</v>
      </c>
      <c r="G32" s="62" t="s">
        <v>91</v>
      </c>
      <c r="H32" s="63" t="s">
        <v>44</v>
      </c>
      <c r="I32" s="91">
        <v>1231.6600000000001</v>
      </c>
      <c r="J32" s="68"/>
      <c r="K32" s="65">
        <f t="shared" si="0"/>
        <v>0</v>
      </c>
      <c r="L32" s="66" t="str">
        <f t="shared" si="1"/>
        <v>OK</v>
      </c>
      <c r="M32" s="19"/>
      <c r="N32" s="19"/>
      <c r="O32" s="38"/>
      <c r="P32" s="38"/>
      <c r="Q32" s="38"/>
      <c r="R32" s="38"/>
      <c r="S32" s="38"/>
      <c r="T32" s="38"/>
    </row>
    <row r="33" spans="1:20" ht="35.1" customHeight="1" x14ac:dyDescent="0.25">
      <c r="A33" s="105"/>
      <c r="B33" s="108"/>
      <c r="C33" s="60">
        <v>30</v>
      </c>
      <c r="D33" s="61" t="s">
        <v>86</v>
      </c>
      <c r="E33" s="62" t="s">
        <v>85</v>
      </c>
      <c r="F33" s="87" t="s">
        <v>90</v>
      </c>
      <c r="G33" s="62" t="s">
        <v>91</v>
      </c>
      <c r="H33" s="63" t="s">
        <v>44</v>
      </c>
      <c r="I33" s="91">
        <v>398.33</v>
      </c>
      <c r="J33" s="68"/>
      <c r="K33" s="65">
        <f t="shared" si="0"/>
        <v>0</v>
      </c>
      <c r="L33" s="66" t="str">
        <f t="shared" si="1"/>
        <v>OK</v>
      </c>
      <c r="M33" s="19"/>
      <c r="N33" s="19"/>
      <c r="O33" s="38"/>
      <c r="P33" s="38"/>
      <c r="Q33" s="38"/>
      <c r="R33" s="38"/>
      <c r="S33" s="38"/>
      <c r="T33" s="38"/>
    </row>
    <row r="34" spans="1:20" ht="35.1" customHeight="1" x14ac:dyDescent="0.25">
      <c r="A34" s="105"/>
      <c r="B34" s="108"/>
      <c r="C34" s="60">
        <v>31</v>
      </c>
      <c r="D34" s="61" t="s">
        <v>45</v>
      </c>
      <c r="E34" s="62" t="s">
        <v>46</v>
      </c>
      <c r="F34" s="87" t="s">
        <v>90</v>
      </c>
      <c r="G34" s="62" t="s">
        <v>91</v>
      </c>
      <c r="H34" s="63" t="s">
        <v>44</v>
      </c>
      <c r="I34" s="91">
        <v>163.33000000000001</v>
      </c>
      <c r="J34" s="68"/>
      <c r="K34" s="65">
        <f t="shared" si="0"/>
        <v>0</v>
      </c>
      <c r="L34" s="66" t="str">
        <f t="shared" si="1"/>
        <v>OK</v>
      </c>
      <c r="M34" s="19"/>
      <c r="N34" s="19"/>
      <c r="O34" s="38"/>
      <c r="P34" s="38"/>
      <c r="Q34" s="38"/>
      <c r="R34" s="38"/>
      <c r="S34" s="38"/>
      <c r="T34" s="38"/>
    </row>
    <row r="35" spans="1:20" ht="35.1" customHeight="1" x14ac:dyDescent="0.25">
      <c r="A35" s="105"/>
      <c r="B35" s="108"/>
      <c r="C35" s="60">
        <v>32</v>
      </c>
      <c r="D35" s="61" t="s">
        <v>47</v>
      </c>
      <c r="E35" s="62" t="s">
        <v>46</v>
      </c>
      <c r="F35" s="87" t="s">
        <v>90</v>
      </c>
      <c r="G35" s="62" t="s">
        <v>91</v>
      </c>
      <c r="H35" s="63" t="s">
        <v>44</v>
      </c>
      <c r="I35" s="91">
        <v>91.66</v>
      </c>
      <c r="J35" s="68"/>
      <c r="K35" s="65">
        <f t="shared" si="0"/>
        <v>0</v>
      </c>
      <c r="L35" s="66" t="str">
        <f t="shared" si="1"/>
        <v>OK</v>
      </c>
      <c r="M35" s="19"/>
      <c r="N35" s="19"/>
      <c r="O35" s="38"/>
      <c r="P35" s="38"/>
      <c r="Q35" s="38"/>
      <c r="R35" s="38"/>
      <c r="S35" s="38"/>
      <c r="T35" s="38"/>
    </row>
    <row r="36" spans="1:20" ht="35.1" customHeight="1" x14ac:dyDescent="0.25">
      <c r="A36" s="105"/>
      <c r="B36" s="108"/>
      <c r="C36" s="60">
        <v>33</v>
      </c>
      <c r="D36" s="61" t="s">
        <v>48</v>
      </c>
      <c r="E36" s="62" t="s">
        <v>46</v>
      </c>
      <c r="F36" s="87" t="s">
        <v>90</v>
      </c>
      <c r="G36" s="62" t="s">
        <v>91</v>
      </c>
      <c r="H36" s="63" t="s">
        <v>44</v>
      </c>
      <c r="I36" s="91">
        <v>156.66</v>
      </c>
      <c r="J36" s="68"/>
      <c r="K36" s="65">
        <f t="shared" si="0"/>
        <v>0</v>
      </c>
      <c r="L36" s="66" t="str">
        <f t="shared" si="1"/>
        <v>OK</v>
      </c>
      <c r="M36" s="19"/>
      <c r="N36" s="19"/>
      <c r="O36" s="38"/>
      <c r="P36" s="38"/>
      <c r="Q36" s="38"/>
      <c r="R36" s="38"/>
      <c r="S36" s="38"/>
      <c r="T36" s="38"/>
    </row>
    <row r="37" spans="1:20" ht="35.1" customHeight="1" x14ac:dyDescent="0.25">
      <c r="A37" s="105"/>
      <c r="B37" s="108"/>
      <c r="C37" s="60">
        <v>34</v>
      </c>
      <c r="D37" s="61" t="s">
        <v>49</v>
      </c>
      <c r="E37" s="62" t="s">
        <v>46</v>
      </c>
      <c r="F37" s="87" t="s">
        <v>90</v>
      </c>
      <c r="G37" s="62" t="s">
        <v>91</v>
      </c>
      <c r="H37" s="63" t="s">
        <v>44</v>
      </c>
      <c r="I37" s="91">
        <v>336.66</v>
      </c>
      <c r="J37" s="68"/>
      <c r="K37" s="65">
        <f t="shared" si="0"/>
        <v>0</v>
      </c>
      <c r="L37" s="66" t="str">
        <f t="shared" si="1"/>
        <v>OK</v>
      </c>
      <c r="M37" s="19"/>
      <c r="N37" s="19"/>
      <c r="O37" s="38"/>
      <c r="P37" s="38"/>
      <c r="Q37" s="38"/>
      <c r="R37" s="38"/>
      <c r="S37" s="38"/>
      <c r="T37" s="38"/>
    </row>
    <row r="38" spans="1:20" ht="35.1" customHeight="1" x14ac:dyDescent="0.25">
      <c r="A38" s="105"/>
      <c r="B38" s="108"/>
      <c r="C38" s="60">
        <v>35</v>
      </c>
      <c r="D38" s="61" t="s">
        <v>50</v>
      </c>
      <c r="E38" s="62" t="s">
        <v>46</v>
      </c>
      <c r="F38" s="87" t="s">
        <v>90</v>
      </c>
      <c r="G38" s="62" t="s">
        <v>91</v>
      </c>
      <c r="H38" s="63" t="s">
        <v>44</v>
      </c>
      <c r="I38" s="91">
        <v>158.33000000000001</v>
      </c>
      <c r="J38" s="68"/>
      <c r="K38" s="65">
        <f t="shared" si="0"/>
        <v>0</v>
      </c>
      <c r="L38" s="66" t="str">
        <f t="shared" si="1"/>
        <v>OK</v>
      </c>
      <c r="M38" s="19"/>
      <c r="N38" s="19"/>
      <c r="O38" s="38"/>
      <c r="P38" s="38"/>
      <c r="Q38" s="38"/>
      <c r="R38" s="38"/>
      <c r="S38" s="38"/>
      <c r="T38" s="38"/>
    </row>
    <row r="39" spans="1:20" ht="35.1" customHeight="1" x14ac:dyDescent="0.25">
      <c r="A39" s="105"/>
      <c r="B39" s="108"/>
      <c r="C39" s="60">
        <v>36</v>
      </c>
      <c r="D39" s="61" t="s">
        <v>51</v>
      </c>
      <c r="E39" s="62" t="s">
        <v>46</v>
      </c>
      <c r="F39" s="87" t="s">
        <v>90</v>
      </c>
      <c r="G39" s="62" t="s">
        <v>91</v>
      </c>
      <c r="H39" s="63" t="s">
        <v>44</v>
      </c>
      <c r="I39" s="91">
        <v>98.33</v>
      </c>
      <c r="J39" s="68"/>
      <c r="K39" s="65">
        <f t="shared" si="0"/>
        <v>0</v>
      </c>
      <c r="L39" s="66" t="str">
        <f t="shared" si="1"/>
        <v>OK</v>
      </c>
      <c r="M39" s="19"/>
      <c r="N39" s="19"/>
      <c r="O39" s="38"/>
      <c r="P39" s="38"/>
      <c r="Q39" s="38"/>
      <c r="R39" s="38"/>
      <c r="S39" s="38"/>
      <c r="T39" s="38"/>
    </row>
    <row r="40" spans="1:20" ht="35.1" customHeight="1" x14ac:dyDescent="0.25">
      <c r="A40" s="105"/>
      <c r="B40" s="108"/>
      <c r="C40" s="60">
        <v>37</v>
      </c>
      <c r="D40" s="61" t="s">
        <v>52</v>
      </c>
      <c r="E40" s="62" t="s">
        <v>46</v>
      </c>
      <c r="F40" s="87" t="s">
        <v>90</v>
      </c>
      <c r="G40" s="62" t="s">
        <v>91</v>
      </c>
      <c r="H40" s="63" t="s">
        <v>44</v>
      </c>
      <c r="I40" s="91">
        <v>143.33000000000001</v>
      </c>
      <c r="J40" s="68"/>
      <c r="K40" s="65">
        <f t="shared" si="0"/>
        <v>0</v>
      </c>
      <c r="L40" s="66" t="str">
        <f t="shared" si="1"/>
        <v>OK</v>
      </c>
      <c r="M40" s="19"/>
      <c r="N40" s="19"/>
      <c r="O40" s="38"/>
      <c r="P40" s="38"/>
      <c r="Q40" s="38"/>
      <c r="R40" s="38"/>
      <c r="S40" s="38"/>
      <c r="T40" s="38"/>
    </row>
    <row r="41" spans="1:20" ht="35.1" customHeight="1" x14ac:dyDescent="0.25">
      <c r="A41" s="105"/>
      <c r="B41" s="108"/>
      <c r="C41" s="60">
        <v>38</v>
      </c>
      <c r="D41" s="61" t="s">
        <v>53</v>
      </c>
      <c r="E41" s="62" t="s">
        <v>85</v>
      </c>
      <c r="F41" s="87" t="s">
        <v>90</v>
      </c>
      <c r="G41" s="62" t="s">
        <v>91</v>
      </c>
      <c r="H41" s="63" t="s">
        <v>44</v>
      </c>
      <c r="I41" s="91">
        <v>465</v>
      </c>
      <c r="J41" s="68"/>
      <c r="K41" s="65">
        <f t="shared" si="0"/>
        <v>0</v>
      </c>
      <c r="L41" s="66" t="str">
        <f t="shared" si="1"/>
        <v>OK</v>
      </c>
      <c r="M41" s="19"/>
      <c r="N41" s="19"/>
      <c r="O41" s="38"/>
      <c r="P41" s="38"/>
      <c r="Q41" s="38"/>
      <c r="R41" s="38"/>
      <c r="S41" s="38"/>
      <c r="T41" s="38"/>
    </row>
    <row r="42" spans="1:20" ht="35.1" customHeight="1" x14ac:dyDescent="0.25">
      <c r="A42" s="105"/>
      <c r="B42" s="108"/>
      <c r="C42" s="60">
        <v>39</v>
      </c>
      <c r="D42" s="61" t="s">
        <v>54</v>
      </c>
      <c r="E42" s="62" t="s">
        <v>85</v>
      </c>
      <c r="F42" s="87" t="s">
        <v>90</v>
      </c>
      <c r="G42" s="62" t="s">
        <v>91</v>
      </c>
      <c r="H42" s="63" t="s">
        <v>44</v>
      </c>
      <c r="I42" s="91">
        <v>1298.33</v>
      </c>
      <c r="J42" s="68"/>
      <c r="K42" s="65">
        <f t="shared" si="0"/>
        <v>0</v>
      </c>
      <c r="L42" s="66" t="str">
        <f t="shared" si="1"/>
        <v>OK</v>
      </c>
      <c r="M42" s="19"/>
      <c r="N42" s="19"/>
      <c r="O42" s="38"/>
      <c r="P42" s="38"/>
      <c r="Q42" s="38"/>
      <c r="R42" s="38"/>
      <c r="S42" s="38"/>
      <c r="T42" s="38"/>
    </row>
    <row r="43" spans="1:20" ht="35.1" customHeight="1" x14ac:dyDescent="0.25">
      <c r="A43" s="105"/>
      <c r="B43" s="108"/>
      <c r="C43" s="60">
        <v>40</v>
      </c>
      <c r="D43" s="61" t="s">
        <v>55</v>
      </c>
      <c r="E43" s="62" t="s">
        <v>85</v>
      </c>
      <c r="F43" s="87" t="s">
        <v>90</v>
      </c>
      <c r="G43" s="62" t="s">
        <v>91</v>
      </c>
      <c r="H43" s="63" t="s">
        <v>44</v>
      </c>
      <c r="I43" s="91">
        <v>610</v>
      </c>
      <c r="J43" s="68"/>
      <c r="K43" s="65">
        <f t="shared" si="0"/>
        <v>0</v>
      </c>
      <c r="L43" s="66" t="str">
        <f t="shared" si="1"/>
        <v>OK</v>
      </c>
      <c r="M43" s="92"/>
      <c r="N43" s="92"/>
      <c r="O43" s="38"/>
      <c r="P43" s="38"/>
      <c r="Q43" s="38"/>
      <c r="R43" s="38"/>
      <c r="S43" s="38"/>
      <c r="T43" s="38"/>
    </row>
    <row r="44" spans="1:20" ht="35.1" customHeight="1" x14ac:dyDescent="0.25">
      <c r="A44" s="105"/>
      <c r="B44" s="108"/>
      <c r="C44" s="60">
        <v>41</v>
      </c>
      <c r="D44" s="61" t="s">
        <v>56</v>
      </c>
      <c r="E44" s="62" t="s">
        <v>85</v>
      </c>
      <c r="F44" s="87" t="s">
        <v>90</v>
      </c>
      <c r="G44" s="62" t="s">
        <v>91</v>
      </c>
      <c r="H44" s="63" t="s">
        <v>44</v>
      </c>
      <c r="I44" s="91">
        <v>378.33</v>
      </c>
      <c r="J44" s="68"/>
      <c r="K44" s="65">
        <f t="shared" si="0"/>
        <v>0</v>
      </c>
      <c r="L44" s="66" t="str">
        <f t="shared" si="1"/>
        <v>OK</v>
      </c>
      <c r="M44" s="92"/>
      <c r="N44" s="92"/>
      <c r="O44" s="38"/>
      <c r="P44" s="38"/>
      <c r="Q44" s="38"/>
      <c r="R44" s="38"/>
      <c r="S44" s="38"/>
      <c r="T44" s="38"/>
    </row>
    <row r="45" spans="1:20" ht="35.1" customHeight="1" x14ac:dyDescent="0.25">
      <c r="A45" s="105"/>
      <c r="B45" s="108"/>
      <c r="C45" s="60">
        <v>42</v>
      </c>
      <c r="D45" s="61" t="s">
        <v>57</v>
      </c>
      <c r="E45" s="62" t="s">
        <v>46</v>
      </c>
      <c r="F45" s="87" t="s">
        <v>90</v>
      </c>
      <c r="G45" s="62" t="s">
        <v>91</v>
      </c>
      <c r="H45" s="63" t="s">
        <v>44</v>
      </c>
      <c r="I45" s="91">
        <v>145</v>
      </c>
      <c r="J45" s="68"/>
      <c r="K45" s="65">
        <f t="shared" si="0"/>
        <v>0</v>
      </c>
      <c r="L45" s="66" t="str">
        <f t="shared" si="1"/>
        <v>OK</v>
      </c>
      <c r="M45" s="92"/>
      <c r="N45" s="92"/>
      <c r="O45" s="38"/>
      <c r="P45" s="38"/>
      <c r="Q45" s="38"/>
      <c r="R45" s="38"/>
      <c r="S45" s="38"/>
      <c r="T45" s="38"/>
    </row>
    <row r="46" spans="1:20" ht="35.1" customHeight="1" x14ac:dyDescent="0.25">
      <c r="A46" s="105"/>
      <c r="B46" s="108"/>
      <c r="C46" s="60">
        <v>43</v>
      </c>
      <c r="D46" s="61" t="s">
        <v>58</v>
      </c>
      <c r="E46" s="62" t="s">
        <v>46</v>
      </c>
      <c r="F46" s="87" t="s">
        <v>90</v>
      </c>
      <c r="G46" s="62" t="s">
        <v>91</v>
      </c>
      <c r="H46" s="63" t="s">
        <v>44</v>
      </c>
      <c r="I46" s="91">
        <v>100</v>
      </c>
      <c r="J46" s="68"/>
      <c r="K46" s="65">
        <f t="shared" si="0"/>
        <v>0</v>
      </c>
      <c r="L46" s="66" t="str">
        <f t="shared" si="1"/>
        <v>OK</v>
      </c>
      <c r="M46" s="92"/>
      <c r="N46" s="92"/>
      <c r="O46" s="38"/>
      <c r="P46" s="38"/>
      <c r="Q46" s="38"/>
      <c r="R46" s="38"/>
      <c r="S46" s="38"/>
      <c r="T46" s="38"/>
    </row>
    <row r="47" spans="1:20" ht="35.1" customHeight="1" x14ac:dyDescent="0.25">
      <c r="A47" s="106"/>
      <c r="B47" s="109"/>
      <c r="C47" s="60">
        <v>44</v>
      </c>
      <c r="D47" s="61" t="s">
        <v>59</v>
      </c>
      <c r="E47" s="62" t="s">
        <v>85</v>
      </c>
      <c r="F47" s="87" t="s">
        <v>90</v>
      </c>
      <c r="G47" s="62" t="s">
        <v>91</v>
      </c>
      <c r="H47" s="63" t="s">
        <v>44</v>
      </c>
      <c r="I47" s="91">
        <v>385</v>
      </c>
      <c r="J47" s="68"/>
      <c r="K47" s="65">
        <f t="shared" si="0"/>
        <v>0</v>
      </c>
      <c r="L47" s="66" t="str">
        <f t="shared" si="1"/>
        <v>OK</v>
      </c>
      <c r="M47" s="92"/>
      <c r="N47" s="92"/>
      <c r="O47" s="38"/>
      <c r="P47" s="38"/>
      <c r="Q47" s="38"/>
      <c r="R47" s="38"/>
      <c r="S47" s="38"/>
      <c r="T47" s="38"/>
    </row>
  </sheetData>
  <mergeCells count="22">
    <mergeCell ref="N1:N2"/>
    <mergeCell ref="A1:C1"/>
    <mergeCell ref="M1:M2"/>
    <mergeCell ref="D1:I1"/>
    <mergeCell ref="J1:L1"/>
    <mergeCell ref="A2:L2"/>
    <mergeCell ref="T1:T2"/>
    <mergeCell ref="O1:O2"/>
    <mergeCell ref="P1:P2"/>
    <mergeCell ref="Q1:Q2"/>
    <mergeCell ref="R1:R2"/>
    <mergeCell ref="S1:S2"/>
    <mergeCell ref="A30:A31"/>
    <mergeCell ref="B30:B31"/>
    <mergeCell ref="A32:A47"/>
    <mergeCell ref="B32:B47"/>
    <mergeCell ref="A4:A13"/>
    <mergeCell ref="B4:B13"/>
    <mergeCell ref="A14:A25"/>
    <mergeCell ref="B14:B25"/>
    <mergeCell ref="A26:A29"/>
    <mergeCell ref="B26:B29"/>
  </mergeCells>
  <conditionalFormatting sqref="M4:N4">
    <cfRule type="cellIs" dxfId="41" priority="4" stopIfTrue="1" operator="greaterThan">
      <formula>0</formula>
    </cfRule>
    <cfRule type="cellIs" dxfId="40" priority="5" stopIfTrue="1" operator="greaterThan">
      <formula>0</formula>
    </cfRule>
    <cfRule type="cellIs" dxfId="39" priority="6" stopIfTrue="1" operator="greaterThan">
      <formula>0</formula>
    </cfRule>
  </conditionalFormatting>
  <conditionalFormatting sqref="M5:N42">
    <cfRule type="cellIs" dxfId="38" priority="1" stopIfTrue="1" operator="greaterThan">
      <formula>0</formula>
    </cfRule>
    <cfRule type="cellIs" dxfId="37" priority="2" stopIfTrue="1" operator="greaterThan">
      <formula>0</formula>
    </cfRule>
    <cfRule type="cellIs" dxfId="3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7"/>
  <sheetViews>
    <sheetView topLeftCell="A22" zoomScale="84" zoomScaleNormal="84" workbookViewId="0">
      <selection activeCell="N36" sqref="N36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4" bestFit="1" customWidth="1"/>
    <col min="4" max="4" width="22" style="1" customWidth="1"/>
    <col min="5" max="5" width="9.85546875" style="1" customWidth="1"/>
    <col min="6" max="6" width="12.140625" style="1" customWidth="1"/>
    <col min="7" max="7" width="13.7109375" style="1" customWidth="1"/>
    <col min="8" max="8" width="17" style="1" customWidth="1"/>
    <col min="9" max="9" width="12.7109375" style="55" bestFit="1" customWidth="1"/>
    <col min="10" max="10" width="11.28515625" style="20" customWidth="1"/>
    <col min="11" max="11" width="13.28515625" style="35" customWidth="1"/>
    <col min="12" max="12" width="12.5703125" style="17" customWidth="1"/>
    <col min="13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99" t="s">
        <v>77</v>
      </c>
      <c r="B1" s="99"/>
      <c r="C1" s="99"/>
      <c r="D1" s="99" t="s">
        <v>75</v>
      </c>
      <c r="E1" s="99"/>
      <c r="F1" s="99"/>
      <c r="G1" s="99"/>
      <c r="H1" s="99"/>
      <c r="I1" s="99"/>
      <c r="J1" s="99" t="s">
        <v>76</v>
      </c>
      <c r="K1" s="99"/>
      <c r="L1" s="99"/>
      <c r="M1" s="98" t="s">
        <v>78</v>
      </c>
      <c r="N1" s="98" t="s">
        <v>78</v>
      </c>
      <c r="O1" s="98" t="s">
        <v>78</v>
      </c>
      <c r="P1" s="98" t="s">
        <v>78</v>
      </c>
      <c r="Q1" s="98" t="s">
        <v>78</v>
      </c>
      <c r="R1" s="98" t="s">
        <v>78</v>
      </c>
      <c r="S1" s="98" t="s">
        <v>78</v>
      </c>
      <c r="T1" s="98" t="s">
        <v>78</v>
      </c>
    </row>
    <row r="2" spans="1:20" ht="21.75" customHeight="1" x14ac:dyDescent="0.25">
      <c r="A2" s="99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8"/>
      <c r="N2" s="98"/>
      <c r="O2" s="98"/>
      <c r="P2" s="98"/>
      <c r="Q2" s="98"/>
      <c r="R2" s="98"/>
      <c r="S2" s="98"/>
      <c r="T2" s="98"/>
    </row>
    <row r="3" spans="1:20" s="16" customFormat="1" ht="45" x14ac:dyDescent="0.2">
      <c r="A3" s="81" t="s">
        <v>2</v>
      </c>
      <c r="B3" s="81" t="s">
        <v>1</v>
      </c>
      <c r="C3" s="82" t="s">
        <v>3</v>
      </c>
      <c r="D3" s="82" t="s">
        <v>33</v>
      </c>
      <c r="E3" s="82" t="s">
        <v>41</v>
      </c>
      <c r="F3" s="83" t="s">
        <v>87</v>
      </c>
      <c r="G3" s="83" t="s">
        <v>88</v>
      </c>
      <c r="H3" s="83" t="s">
        <v>89</v>
      </c>
      <c r="I3" s="84" t="s">
        <v>4</v>
      </c>
      <c r="J3" s="85" t="s">
        <v>26</v>
      </c>
      <c r="K3" s="86" t="s">
        <v>0</v>
      </c>
      <c r="L3" s="81" t="s">
        <v>5</v>
      </c>
      <c r="M3" s="28" t="s">
        <v>79</v>
      </c>
      <c r="N3" s="28" t="s">
        <v>79</v>
      </c>
      <c r="O3" s="28" t="s">
        <v>79</v>
      </c>
      <c r="P3" s="28" t="s">
        <v>79</v>
      </c>
      <c r="Q3" s="28" t="s">
        <v>79</v>
      </c>
      <c r="R3" s="28" t="s">
        <v>79</v>
      </c>
      <c r="S3" s="28" t="s">
        <v>79</v>
      </c>
      <c r="T3" s="28" t="s">
        <v>79</v>
      </c>
    </row>
    <row r="4" spans="1:20" ht="35.1" customHeight="1" x14ac:dyDescent="0.25">
      <c r="A4" s="104" t="s">
        <v>80</v>
      </c>
      <c r="B4" s="110">
        <v>1</v>
      </c>
      <c r="C4" s="60">
        <v>1</v>
      </c>
      <c r="D4" s="61" t="s">
        <v>45</v>
      </c>
      <c r="E4" s="62" t="s">
        <v>46</v>
      </c>
      <c r="F4" s="87" t="s">
        <v>90</v>
      </c>
      <c r="G4" s="62" t="s">
        <v>91</v>
      </c>
      <c r="H4" s="63" t="s">
        <v>44</v>
      </c>
      <c r="I4" s="74">
        <v>281.11</v>
      </c>
      <c r="J4" s="64"/>
      <c r="K4" s="65">
        <f t="shared" ref="K4:K47" si="0">J4-(SUM(M4:V4))</f>
        <v>0</v>
      </c>
      <c r="L4" s="66" t="str">
        <f>IF(K4&lt;0,"ATENÇÃO","OK")</f>
        <v>OK</v>
      </c>
      <c r="M4" s="19"/>
      <c r="N4" s="19"/>
      <c r="O4" s="38"/>
      <c r="P4" s="38"/>
      <c r="Q4" s="38"/>
      <c r="R4" s="38"/>
      <c r="S4" s="38"/>
      <c r="T4" s="38"/>
    </row>
    <row r="5" spans="1:20" ht="35.1" customHeight="1" x14ac:dyDescent="0.25">
      <c r="A5" s="105"/>
      <c r="B5" s="110"/>
      <c r="C5" s="60">
        <v>2</v>
      </c>
      <c r="D5" s="61" t="s">
        <v>47</v>
      </c>
      <c r="E5" s="62" t="s">
        <v>46</v>
      </c>
      <c r="F5" s="87" t="s">
        <v>90</v>
      </c>
      <c r="G5" s="62" t="s">
        <v>91</v>
      </c>
      <c r="H5" s="63" t="s">
        <v>44</v>
      </c>
      <c r="I5" s="74">
        <v>207.81</v>
      </c>
      <c r="J5" s="64"/>
      <c r="K5" s="65">
        <f t="shared" si="0"/>
        <v>0</v>
      </c>
      <c r="L5" s="66" t="str">
        <f t="shared" ref="L5:L47" si="1">IF(K5&lt;0,"ATENÇÃO","OK")</f>
        <v>OK</v>
      </c>
      <c r="M5" s="19"/>
      <c r="N5" s="19"/>
      <c r="O5" s="38"/>
      <c r="P5" s="38"/>
      <c r="Q5" s="38"/>
      <c r="R5" s="38"/>
      <c r="S5" s="38"/>
      <c r="T5" s="38"/>
    </row>
    <row r="6" spans="1:20" ht="35.1" customHeight="1" x14ac:dyDescent="0.25">
      <c r="A6" s="105"/>
      <c r="B6" s="110"/>
      <c r="C6" s="60">
        <v>3</v>
      </c>
      <c r="D6" s="61" t="s">
        <v>48</v>
      </c>
      <c r="E6" s="62" t="s">
        <v>46</v>
      </c>
      <c r="F6" s="87" t="s">
        <v>90</v>
      </c>
      <c r="G6" s="62" t="s">
        <v>91</v>
      </c>
      <c r="H6" s="63" t="s">
        <v>44</v>
      </c>
      <c r="I6" s="74">
        <v>280.55</v>
      </c>
      <c r="J6" s="67"/>
      <c r="K6" s="65">
        <f t="shared" si="0"/>
        <v>0</v>
      </c>
      <c r="L6" s="66" t="str">
        <f t="shared" si="1"/>
        <v>OK</v>
      </c>
      <c r="M6" s="19"/>
      <c r="N6" s="19"/>
      <c r="O6" s="38"/>
      <c r="P6" s="38"/>
      <c r="Q6" s="38"/>
      <c r="R6" s="38"/>
      <c r="S6" s="38"/>
      <c r="T6" s="38"/>
    </row>
    <row r="7" spans="1:20" ht="35.1" customHeight="1" x14ac:dyDescent="0.25">
      <c r="A7" s="105"/>
      <c r="B7" s="110"/>
      <c r="C7" s="60">
        <v>4</v>
      </c>
      <c r="D7" s="61" t="s">
        <v>50</v>
      </c>
      <c r="E7" s="62" t="s">
        <v>46</v>
      </c>
      <c r="F7" s="87" t="s">
        <v>90</v>
      </c>
      <c r="G7" s="62" t="s">
        <v>91</v>
      </c>
      <c r="H7" s="63" t="s">
        <v>44</v>
      </c>
      <c r="I7" s="74">
        <v>270.33</v>
      </c>
      <c r="J7" s="67"/>
      <c r="K7" s="65">
        <f t="shared" si="0"/>
        <v>0</v>
      </c>
      <c r="L7" s="66" t="str">
        <f t="shared" si="1"/>
        <v>OK</v>
      </c>
      <c r="M7" s="19"/>
      <c r="N7" s="19"/>
      <c r="O7" s="38"/>
      <c r="P7" s="38"/>
      <c r="Q7" s="38"/>
      <c r="R7" s="38"/>
      <c r="S7" s="38"/>
      <c r="T7" s="38"/>
    </row>
    <row r="8" spans="1:20" ht="35.1" customHeight="1" x14ac:dyDescent="0.25">
      <c r="A8" s="105"/>
      <c r="B8" s="110"/>
      <c r="C8" s="60">
        <v>5</v>
      </c>
      <c r="D8" s="61" t="s">
        <v>51</v>
      </c>
      <c r="E8" s="62" t="s">
        <v>46</v>
      </c>
      <c r="F8" s="87" t="s">
        <v>90</v>
      </c>
      <c r="G8" s="62" t="s">
        <v>91</v>
      </c>
      <c r="H8" s="63" t="s">
        <v>44</v>
      </c>
      <c r="I8" s="74">
        <v>165.55</v>
      </c>
      <c r="J8" s="67"/>
      <c r="K8" s="65">
        <f t="shared" si="0"/>
        <v>0</v>
      </c>
      <c r="L8" s="66" t="str">
        <f t="shared" si="1"/>
        <v>OK</v>
      </c>
      <c r="M8" s="19"/>
      <c r="N8" s="19"/>
      <c r="O8" s="38"/>
      <c r="P8" s="38"/>
      <c r="Q8" s="38"/>
      <c r="R8" s="38"/>
      <c r="S8" s="38"/>
      <c r="T8" s="38"/>
    </row>
    <row r="9" spans="1:20" ht="35.1" customHeight="1" x14ac:dyDescent="0.25">
      <c r="A9" s="105"/>
      <c r="B9" s="110"/>
      <c r="C9" s="60">
        <v>6</v>
      </c>
      <c r="D9" s="61" t="s">
        <v>52</v>
      </c>
      <c r="E9" s="62" t="s">
        <v>46</v>
      </c>
      <c r="F9" s="87" t="s">
        <v>90</v>
      </c>
      <c r="G9" s="62" t="s">
        <v>91</v>
      </c>
      <c r="H9" s="63" t="s">
        <v>44</v>
      </c>
      <c r="I9" s="74">
        <v>273</v>
      </c>
      <c r="J9" s="67"/>
      <c r="K9" s="65">
        <f t="shared" si="0"/>
        <v>0</v>
      </c>
      <c r="L9" s="66" t="str">
        <f t="shared" si="1"/>
        <v>OK</v>
      </c>
      <c r="M9" s="19"/>
      <c r="N9" s="19"/>
      <c r="O9" s="38"/>
      <c r="P9" s="38"/>
      <c r="Q9" s="38"/>
      <c r="R9" s="38"/>
      <c r="S9" s="38"/>
      <c r="T9" s="38"/>
    </row>
    <row r="10" spans="1:20" ht="35.1" customHeight="1" x14ac:dyDescent="0.25">
      <c r="A10" s="105"/>
      <c r="B10" s="110"/>
      <c r="C10" s="60">
        <v>7</v>
      </c>
      <c r="D10" s="61" t="s">
        <v>56</v>
      </c>
      <c r="E10" s="62" t="s">
        <v>46</v>
      </c>
      <c r="F10" s="87" t="s">
        <v>90</v>
      </c>
      <c r="G10" s="62" t="s">
        <v>91</v>
      </c>
      <c r="H10" s="63" t="s">
        <v>44</v>
      </c>
      <c r="I10" s="74">
        <v>88.11</v>
      </c>
      <c r="J10" s="67"/>
      <c r="K10" s="65">
        <f t="shared" si="0"/>
        <v>0</v>
      </c>
      <c r="L10" s="66" t="str">
        <f t="shared" si="1"/>
        <v>OK</v>
      </c>
      <c r="M10" s="19"/>
      <c r="N10" s="19"/>
      <c r="O10" s="38"/>
      <c r="P10" s="38"/>
      <c r="Q10" s="38"/>
      <c r="R10" s="38"/>
      <c r="S10" s="38"/>
      <c r="T10" s="38"/>
    </row>
    <row r="11" spans="1:20" ht="35.1" customHeight="1" x14ac:dyDescent="0.25">
      <c r="A11" s="105"/>
      <c r="B11" s="110"/>
      <c r="C11" s="60">
        <v>8</v>
      </c>
      <c r="D11" s="61" t="s">
        <v>57</v>
      </c>
      <c r="E11" s="62" t="s">
        <v>46</v>
      </c>
      <c r="F11" s="87" t="s">
        <v>90</v>
      </c>
      <c r="G11" s="62" t="s">
        <v>91</v>
      </c>
      <c r="H11" s="63" t="s">
        <v>44</v>
      </c>
      <c r="I11" s="74">
        <v>250.44</v>
      </c>
      <c r="J11" s="67"/>
      <c r="K11" s="65">
        <f t="shared" si="0"/>
        <v>0</v>
      </c>
      <c r="L11" s="66" t="str">
        <f t="shared" si="1"/>
        <v>OK</v>
      </c>
      <c r="M11" s="19"/>
      <c r="N11" s="19"/>
      <c r="O11" s="38"/>
      <c r="P11" s="38"/>
      <c r="Q11" s="38"/>
      <c r="R11" s="38"/>
      <c r="S11" s="38"/>
      <c r="T11" s="38"/>
    </row>
    <row r="12" spans="1:20" ht="35.1" customHeight="1" x14ac:dyDescent="0.25">
      <c r="A12" s="105"/>
      <c r="B12" s="110"/>
      <c r="C12" s="60">
        <v>9</v>
      </c>
      <c r="D12" s="61" t="s">
        <v>58</v>
      </c>
      <c r="E12" s="62" t="s">
        <v>46</v>
      </c>
      <c r="F12" s="87" t="s">
        <v>90</v>
      </c>
      <c r="G12" s="62" t="s">
        <v>91</v>
      </c>
      <c r="H12" s="63" t="s">
        <v>44</v>
      </c>
      <c r="I12" s="74">
        <v>198.44</v>
      </c>
      <c r="J12" s="67"/>
      <c r="K12" s="65">
        <f t="shared" si="0"/>
        <v>0</v>
      </c>
      <c r="L12" s="66" t="str">
        <f t="shared" si="1"/>
        <v>OK</v>
      </c>
      <c r="M12" s="19"/>
      <c r="N12" s="19"/>
      <c r="O12" s="38"/>
      <c r="P12" s="38"/>
      <c r="Q12" s="38"/>
      <c r="R12" s="38"/>
      <c r="S12" s="38"/>
      <c r="T12" s="38"/>
    </row>
    <row r="13" spans="1:20" ht="35.1" customHeight="1" x14ac:dyDescent="0.25">
      <c r="A13" s="106"/>
      <c r="B13" s="110"/>
      <c r="C13" s="60">
        <v>10</v>
      </c>
      <c r="D13" s="61" t="s">
        <v>59</v>
      </c>
      <c r="E13" s="62" t="s">
        <v>46</v>
      </c>
      <c r="F13" s="87" t="s">
        <v>90</v>
      </c>
      <c r="G13" s="62" t="s">
        <v>91</v>
      </c>
      <c r="H13" s="63" t="s">
        <v>44</v>
      </c>
      <c r="I13" s="74">
        <v>93.55</v>
      </c>
      <c r="J13" s="67"/>
      <c r="K13" s="65">
        <f t="shared" si="0"/>
        <v>0</v>
      </c>
      <c r="L13" s="66" t="str">
        <f t="shared" si="1"/>
        <v>OK</v>
      </c>
      <c r="M13" s="19"/>
      <c r="N13" s="19"/>
      <c r="O13" s="38"/>
      <c r="P13" s="38"/>
      <c r="Q13" s="38"/>
      <c r="R13" s="38"/>
      <c r="S13" s="38"/>
      <c r="T13" s="38"/>
    </row>
    <row r="14" spans="1:20" ht="35.1" customHeight="1" x14ac:dyDescent="0.25">
      <c r="A14" s="100" t="s">
        <v>80</v>
      </c>
      <c r="B14" s="112">
        <v>2</v>
      </c>
      <c r="C14" s="70">
        <v>11</v>
      </c>
      <c r="D14" s="71" t="s">
        <v>60</v>
      </c>
      <c r="E14" s="72" t="s">
        <v>43</v>
      </c>
      <c r="F14" s="88" t="s">
        <v>90</v>
      </c>
      <c r="G14" s="72" t="s">
        <v>91</v>
      </c>
      <c r="H14" s="73" t="s">
        <v>44</v>
      </c>
      <c r="I14" s="75">
        <v>3119.4</v>
      </c>
      <c r="J14" s="67"/>
      <c r="K14" s="65">
        <f t="shared" si="0"/>
        <v>0</v>
      </c>
      <c r="L14" s="66" t="str">
        <f t="shared" si="1"/>
        <v>OK</v>
      </c>
      <c r="M14" s="19"/>
      <c r="N14" s="19"/>
      <c r="O14" s="38"/>
      <c r="P14" s="38"/>
      <c r="Q14" s="38"/>
      <c r="R14" s="38"/>
      <c r="S14" s="38"/>
      <c r="T14" s="38"/>
    </row>
    <row r="15" spans="1:20" ht="35.1" customHeight="1" x14ac:dyDescent="0.25">
      <c r="A15" s="111"/>
      <c r="B15" s="112"/>
      <c r="C15" s="70">
        <v>12</v>
      </c>
      <c r="D15" s="71" t="s">
        <v>61</v>
      </c>
      <c r="E15" s="72" t="s">
        <v>46</v>
      </c>
      <c r="F15" s="88" t="s">
        <v>90</v>
      </c>
      <c r="G15" s="72" t="s">
        <v>91</v>
      </c>
      <c r="H15" s="73" t="s">
        <v>44</v>
      </c>
      <c r="I15" s="75">
        <v>203.96</v>
      </c>
      <c r="J15" s="67"/>
      <c r="K15" s="65">
        <f t="shared" si="0"/>
        <v>0</v>
      </c>
      <c r="L15" s="66" t="str">
        <f t="shared" si="1"/>
        <v>OK</v>
      </c>
      <c r="M15" s="19"/>
      <c r="N15" s="19"/>
      <c r="O15" s="38"/>
      <c r="P15" s="38"/>
      <c r="Q15" s="38"/>
      <c r="R15" s="38"/>
      <c r="S15" s="38"/>
      <c r="T15" s="38"/>
    </row>
    <row r="16" spans="1:20" ht="35.1" customHeight="1" x14ac:dyDescent="0.25">
      <c r="A16" s="111"/>
      <c r="B16" s="112"/>
      <c r="C16" s="70">
        <v>13</v>
      </c>
      <c r="D16" s="71" t="s">
        <v>62</v>
      </c>
      <c r="E16" s="72" t="s">
        <v>63</v>
      </c>
      <c r="F16" s="88" t="s">
        <v>90</v>
      </c>
      <c r="G16" s="72" t="s">
        <v>91</v>
      </c>
      <c r="H16" s="73" t="s">
        <v>44</v>
      </c>
      <c r="I16" s="75">
        <v>258.86</v>
      </c>
      <c r="J16" s="67"/>
      <c r="K16" s="65">
        <f t="shared" si="0"/>
        <v>0</v>
      </c>
      <c r="L16" s="66" t="str">
        <f t="shared" si="1"/>
        <v>OK</v>
      </c>
      <c r="M16" s="19"/>
      <c r="N16" s="19"/>
      <c r="O16" s="38"/>
      <c r="P16" s="38"/>
      <c r="Q16" s="38"/>
      <c r="R16" s="38"/>
      <c r="S16" s="38"/>
      <c r="T16" s="38"/>
    </row>
    <row r="17" spans="1:20" ht="35.1" customHeight="1" x14ac:dyDescent="0.25">
      <c r="A17" s="111"/>
      <c r="B17" s="112"/>
      <c r="C17" s="70">
        <v>14</v>
      </c>
      <c r="D17" s="71" t="s">
        <v>50</v>
      </c>
      <c r="E17" s="72" t="s">
        <v>63</v>
      </c>
      <c r="F17" s="88" t="s">
        <v>90</v>
      </c>
      <c r="G17" s="72" t="s">
        <v>91</v>
      </c>
      <c r="H17" s="73" t="s">
        <v>44</v>
      </c>
      <c r="I17" s="75">
        <v>256.7</v>
      </c>
      <c r="J17" s="67"/>
      <c r="K17" s="65">
        <f t="shared" si="0"/>
        <v>0</v>
      </c>
      <c r="L17" s="66" t="str">
        <f t="shared" si="1"/>
        <v>OK</v>
      </c>
      <c r="M17" s="19"/>
      <c r="N17" s="19"/>
      <c r="O17" s="38"/>
      <c r="P17" s="38"/>
      <c r="Q17" s="38"/>
      <c r="R17" s="38"/>
      <c r="S17" s="38"/>
      <c r="T17" s="38"/>
    </row>
    <row r="18" spans="1:20" ht="35.1" customHeight="1" x14ac:dyDescent="0.25">
      <c r="A18" s="111"/>
      <c r="B18" s="112"/>
      <c r="C18" s="70">
        <v>15</v>
      </c>
      <c r="D18" s="71" t="s">
        <v>64</v>
      </c>
      <c r="E18" s="72" t="s">
        <v>65</v>
      </c>
      <c r="F18" s="88" t="s">
        <v>90</v>
      </c>
      <c r="G18" s="72" t="s">
        <v>91</v>
      </c>
      <c r="H18" s="73" t="s">
        <v>44</v>
      </c>
      <c r="I18" s="75">
        <v>5923.33</v>
      </c>
      <c r="J18" s="67"/>
      <c r="K18" s="65">
        <f t="shared" si="0"/>
        <v>0</v>
      </c>
      <c r="L18" s="66" t="str">
        <f t="shared" si="1"/>
        <v>OK</v>
      </c>
      <c r="M18" s="19"/>
      <c r="N18" s="19"/>
      <c r="O18" s="38"/>
      <c r="P18" s="38"/>
      <c r="Q18" s="38"/>
      <c r="R18" s="38"/>
      <c r="S18" s="38"/>
      <c r="T18" s="38"/>
    </row>
    <row r="19" spans="1:20" ht="35.1" customHeight="1" x14ac:dyDescent="0.25">
      <c r="A19" s="111"/>
      <c r="B19" s="112"/>
      <c r="C19" s="70">
        <v>16</v>
      </c>
      <c r="D19" s="71" t="s">
        <v>54</v>
      </c>
      <c r="E19" s="72" t="s">
        <v>66</v>
      </c>
      <c r="F19" s="88" t="s">
        <v>90</v>
      </c>
      <c r="G19" s="72" t="s">
        <v>91</v>
      </c>
      <c r="H19" s="73" t="s">
        <v>44</v>
      </c>
      <c r="I19" s="75">
        <v>210.93</v>
      </c>
      <c r="J19" s="67"/>
      <c r="K19" s="65">
        <f t="shared" si="0"/>
        <v>0</v>
      </c>
      <c r="L19" s="66" t="str">
        <f t="shared" si="1"/>
        <v>OK</v>
      </c>
      <c r="M19" s="19"/>
      <c r="N19" s="19"/>
      <c r="O19" s="38"/>
      <c r="P19" s="38"/>
      <c r="Q19" s="38"/>
      <c r="R19" s="38"/>
      <c r="S19" s="38"/>
      <c r="T19" s="38"/>
    </row>
    <row r="20" spans="1:20" ht="35.1" customHeight="1" x14ac:dyDescent="0.25">
      <c r="A20" s="111"/>
      <c r="B20" s="112"/>
      <c r="C20" s="70">
        <v>17</v>
      </c>
      <c r="D20" s="71" t="s">
        <v>67</v>
      </c>
      <c r="E20" s="72" t="s">
        <v>63</v>
      </c>
      <c r="F20" s="88" t="s">
        <v>90</v>
      </c>
      <c r="G20" s="72" t="s">
        <v>91</v>
      </c>
      <c r="H20" s="73" t="s">
        <v>44</v>
      </c>
      <c r="I20" s="75">
        <v>138.16</v>
      </c>
      <c r="J20" s="68"/>
      <c r="K20" s="65">
        <f t="shared" si="0"/>
        <v>0</v>
      </c>
      <c r="L20" s="66" t="str">
        <f t="shared" si="1"/>
        <v>OK</v>
      </c>
      <c r="M20" s="19"/>
      <c r="N20" s="19"/>
      <c r="O20" s="38"/>
      <c r="P20" s="38"/>
      <c r="Q20" s="38"/>
      <c r="R20" s="38"/>
      <c r="S20" s="38"/>
      <c r="T20" s="38"/>
    </row>
    <row r="21" spans="1:20" ht="35.1" customHeight="1" x14ac:dyDescent="0.25">
      <c r="A21" s="111"/>
      <c r="B21" s="112"/>
      <c r="C21" s="70">
        <v>18</v>
      </c>
      <c r="D21" s="71" t="s">
        <v>68</v>
      </c>
      <c r="E21" s="72" t="s">
        <v>63</v>
      </c>
      <c r="F21" s="88" t="s">
        <v>90</v>
      </c>
      <c r="G21" s="72" t="s">
        <v>91</v>
      </c>
      <c r="H21" s="73" t="s">
        <v>44</v>
      </c>
      <c r="I21" s="75">
        <v>77.06</v>
      </c>
      <c r="J21" s="68"/>
      <c r="K21" s="65">
        <f t="shared" si="0"/>
        <v>0</v>
      </c>
      <c r="L21" s="66" t="str">
        <f t="shared" si="1"/>
        <v>OK</v>
      </c>
      <c r="M21" s="19"/>
      <c r="N21" s="19"/>
      <c r="O21" s="38"/>
      <c r="P21" s="38"/>
      <c r="Q21" s="38"/>
      <c r="R21" s="38"/>
      <c r="S21" s="38"/>
      <c r="T21" s="38"/>
    </row>
    <row r="22" spans="1:20" ht="35.1" customHeight="1" x14ac:dyDescent="0.25">
      <c r="A22" s="111"/>
      <c r="B22" s="112"/>
      <c r="C22" s="70">
        <v>19</v>
      </c>
      <c r="D22" s="71" t="s">
        <v>55</v>
      </c>
      <c r="E22" s="72" t="s">
        <v>63</v>
      </c>
      <c r="F22" s="88" t="s">
        <v>90</v>
      </c>
      <c r="G22" s="72" t="s">
        <v>91</v>
      </c>
      <c r="H22" s="73" t="s">
        <v>44</v>
      </c>
      <c r="I22" s="75">
        <v>240.96</v>
      </c>
      <c r="J22" s="68"/>
      <c r="K22" s="65">
        <f t="shared" si="0"/>
        <v>0</v>
      </c>
      <c r="L22" s="66" t="str">
        <f t="shared" si="1"/>
        <v>OK</v>
      </c>
      <c r="M22" s="19"/>
      <c r="N22" s="19"/>
      <c r="O22" s="38"/>
      <c r="P22" s="38"/>
      <c r="Q22" s="38"/>
      <c r="R22" s="38"/>
      <c r="S22" s="38"/>
      <c r="T22" s="38"/>
    </row>
    <row r="23" spans="1:20" ht="35.1" customHeight="1" x14ac:dyDescent="0.25">
      <c r="A23" s="111"/>
      <c r="B23" s="112"/>
      <c r="C23" s="70">
        <v>20</v>
      </c>
      <c r="D23" s="71" t="s">
        <v>69</v>
      </c>
      <c r="E23" s="72" t="s">
        <v>63</v>
      </c>
      <c r="F23" s="88" t="s">
        <v>90</v>
      </c>
      <c r="G23" s="72" t="s">
        <v>91</v>
      </c>
      <c r="H23" s="73" t="s">
        <v>44</v>
      </c>
      <c r="I23" s="75">
        <v>184.5</v>
      </c>
      <c r="J23" s="68"/>
      <c r="K23" s="65">
        <f t="shared" si="0"/>
        <v>0</v>
      </c>
      <c r="L23" s="66" t="str">
        <f t="shared" si="1"/>
        <v>OK</v>
      </c>
      <c r="M23" s="19"/>
      <c r="N23" s="19"/>
      <c r="O23" s="38"/>
      <c r="P23" s="38"/>
      <c r="Q23" s="38"/>
      <c r="R23" s="38"/>
      <c r="S23" s="38"/>
      <c r="T23" s="38"/>
    </row>
    <row r="24" spans="1:20" ht="35.1" customHeight="1" x14ac:dyDescent="0.25">
      <c r="A24" s="111"/>
      <c r="B24" s="112"/>
      <c r="C24" s="70">
        <v>21</v>
      </c>
      <c r="D24" s="71" t="s">
        <v>59</v>
      </c>
      <c r="E24" s="72" t="s">
        <v>63</v>
      </c>
      <c r="F24" s="88" t="s">
        <v>90</v>
      </c>
      <c r="G24" s="72" t="s">
        <v>91</v>
      </c>
      <c r="H24" s="73" t="s">
        <v>44</v>
      </c>
      <c r="I24" s="75">
        <v>86.58</v>
      </c>
      <c r="J24" s="68"/>
      <c r="K24" s="65">
        <f t="shared" si="0"/>
        <v>0</v>
      </c>
      <c r="L24" s="66" t="str">
        <f t="shared" si="1"/>
        <v>OK</v>
      </c>
      <c r="M24" s="19"/>
      <c r="N24" s="19"/>
      <c r="O24" s="38"/>
      <c r="P24" s="38"/>
      <c r="Q24" s="38"/>
      <c r="R24" s="38"/>
      <c r="S24" s="38"/>
      <c r="T24" s="38"/>
    </row>
    <row r="25" spans="1:20" ht="35.1" customHeight="1" x14ac:dyDescent="0.25">
      <c r="A25" s="101"/>
      <c r="B25" s="112"/>
      <c r="C25" s="70">
        <v>22</v>
      </c>
      <c r="D25" s="71" t="s">
        <v>70</v>
      </c>
      <c r="E25" s="72" t="s">
        <v>63</v>
      </c>
      <c r="F25" s="88" t="s">
        <v>90</v>
      </c>
      <c r="G25" s="72" t="s">
        <v>91</v>
      </c>
      <c r="H25" s="73" t="s">
        <v>44</v>
      </c>
      <c r="I25" s="75">
        <v>75.849999999999994</v>
      </c>
      <c r="J25" s="68"/>
      <c r="K25" s="65">
        <f t="shared" si="0"/>
        <v>0</v>
      </c>
      <c r="L25" s="66" t="str">
        <f t="shared" si="1"/>
        <v>OK</v>
      </c>
      <c r="M25" s="19"/>
      <c r="N25" s="19"/>
      <c r="O25" s="38"/>
      <c r="P25" s="38"/>
      <c r="Q25" s="38"/>
      <c r="R25" s="38"/>
      <c r="S25" s="38"/>
      <c r="T25" s="38"/>
    </row>
    <row r="26" spans="1:20" ht="35.1" customHeight="1" x14ac:dyDescent="0.25">
      <c r="A26" s="104" t="s">
        <v>80</v>
      </c>
      <c r="B26" s="113">
        <v>3</v>
      </c>
      <c r="C26" s="60">
        <v>23</v>
      </c>
      <c r="D26" s="61" t="s">
        <v>50</v>
      </c>
      <c r="E26" s="62" t="s">
        <v>46</v>
      </c>
      <c r="F26" s="87" t="s">
        <v>90</v>
      </c>
      <c r="G26" s="62" t="s">
        <v>91</v>
      </c>
      <c r="H26" s="63" t="s">
        <v>44</v>
      </c>
      <c r="I26" s="89">
        <v>269.64999999999998</v>
      </c>
      <c r="J26" s="68">
        <v>15</v>
      </c>
      <c r="K26" s="65">
        <f t="shared" si="0"/>
        <v>15</v>
      </c>
      <c r="L26" s="66" t="str">
        <f t="shared" si="1"/>
        <v>OK</v>
      </c>
      <c r="M26" s="19"/>
      <c r="N26" s="19"/>
      <c r="O26" s="38"/>
      <c r="P26" s="38"/>
      <c r="Q26" s="38"/>
      <c r="R26" s="38"/>
      <c r="S26" s="38"/>
      <c r="T26" s="38"/>
    </row>
    <row r="27" spans="1:20" ht="35.1" customHeight="1" x14ac:dyDescent="0.25">
      <c r="A27" s="105"/>
      <c r="B27" s="113"/>
      <c r="C27" s="60">
        <v>24</v>
      </c>
      <c r="D27" s="61" t="s">
        <v>51</v>
      </c>
      <c r="E27" s="62" t="s">
        <v>46</v>
      </c>
      <c r="F27" s="87" t="s">
        <v>90</v>
      </c>
      <c r="G27" s="62" t="s">
        <v>91</v>
      </c>
      <c r="H27" s="63" t="s">
        <v>44</v>
      </c>
      <c r="I27" s="89">
        <v>162.53</v>
      </c>
      <c r="J27" s="68">
        <f>15-8</f>
        <v>7</v>
      </c>
      <c r="K27" s="65">
        <f t="shared" si="0"/>
        <v>7</v>
      </c>
      <c r="L27" s="66" t="str">
        <f t="shared" si="1"/>
        <v>OK</v>
      </c>
      <c r="M27" s="19"/>
      <c r="N27" s="19"/>
      <c r="O27" s="38"/>
      <c r="P27" s="38"/>
      <c r="Q27" s="38"/>
      <c r="R27" s="38"/>
      <c r="S27" s="38"/>
      <c r="T27" s="38"/>
    </row>
    <row r="28" spans="1:20" ht="35.1" customHeight="1" x14ac:dyDescent="0.25">
      <c r="A28" s="105"/>
      <c r="B28" s="113"/>
      <c r="C28" s="60">
        <v>25</v>
      </c>
      <c r="D28" s="61" t="s">
        <v>52</v>
      </c>
      <c r="E28" s="62" t="s">
        <v>46</v>
      </c>
      <c r="F28" s="87" t="s">
        <v>90</v>
      </c>
      <c r="G28" s="62" t="s">
        <v>91</v>
      </c>
      <c r="H28" s="63" t="s">
        <v>44</v>
      </c>
      <c r="I28" s="89">
        <v>291.18</v>
      </c>
      <c r="J28" s="68">
        <v>10</v>
      </c>
      <c r="K28" s="65">
        <f t="shared" si="0"/>
        <v>10</v>
      </c>
      <c r="L28" s="66" t="str">
        <f t="shared" si="1"/>
        <v>OK</v>
      </c>
      <c r="M28" s="19"/>
      <c r="N28" s="19"/>
      <c r="O28" s="38"/>
      <c r="P28" s="38"/>
      <c r="Q28" s="38"/>
      <c r="R28" s="38"/>
      <c r="S28" s="38"/>
      <c r="T28" s="38"/>
    </row>
    <row r="29" spans="1:20" ht="35.1" customHeight="1" x14ac:dyDescent="0.25">
      <c r="A29" s="106"/>
      <c r="B29" s="113"/>
      <c r="C29" s="60">
        <v>26</v>
      </c>
      <c r="D29" s="61" t="s">
        <v>57</v>
      </c>
      <c r="E29" s="62" t="s">
        <v>46</v>
      </c>
      <c r="F29" s="87" t="s">
        <v>90</v>
      </c>
      <c r="G29" s="62" t="s">
        <v>91</v>
      </c>
      <c r="H29" s="63" t="s">
        <v>44</v>
      </c>
      <c r="I29" s="89">
        <v>246.62</v>
      </c>
      <c r="J29" s="68">
        <v>15</v>
      </c>
      <c r="K29" s="65">
        <f t="shared" si="0"/>
        <v>15</v>
      </c>
      <c r="L29" s="66" t="str">
        <f t="shared" si="1"/>
        <v>OK</v>
      </c>
      <c r="M29" s="19"/>
      <c r="N29" s="19"/>
      <c r="O29" s="38"/>
      <c r="P29" s="38"/>
      <c r="Q29" s="38"/>
      <c r="R29" s="38"/>
      <c r="S29" s="38"/>
      <c r="T29" s="38"/>
    </row>
    <row r="30" spans="1:20" ht="35.1" customHeight="1" x14ac:dyDescent="0.25">
      <c r="A30" s="100" t="s">
        <v>81</v>
      </c>
      <c r="B30" s="102">
        <v>4</v>
      </c>
      <c r="C30" s="70">
        <v>27</v>
      </c>
      <c r="D30" s="71" t="s">
        <v>82</v>
      </c>
      <c r="E30" s="72" t="s">
        <v>83</v>
      </c>
      <c r="F30" s="88" t="s">
        <v>92</v>
      </c>
      <c r="G30" s="72" t="s">
        <v>93</v>
      </c>
      <c r="H30" s="73" t="s">
        <v>94</v>
      </c>
      <c r="I30" s="90">
        <v>3576.66</v>
      </c>
      <c r="J30" s="68"/>
      <c r="K30" s="65">
        <f t="shared" si="0"/>
        <v>0</v>
      </c>
      <c r="L30" s="66" t="str">
        <f t="shared" si="1"/>
        <v>OK</v>
      </c>
      <c r="M30" s="19"/>
      <c r="N30" s="19"/>
      <c r="O30" s="38"/>
      <c r="P30" s="38"/>
      <c r="Q30" s="38"/>
      <c r="R30" s="38"/>
      <c r="S30" s="38"/>
      <c r="T30" s="38"/>
    </row>
    <row r="31" spans="1:20" ht="35.1" customHeight="1" x14ac:dyDescent="0.25">
      <c r="A31" s="101"/>
      <c r="B31" s="103"/>
      <c r="C31" s="70">
        <v>28</v>
      </c>
      <c r="D31" s="71" t="s">
        <v>84</v>
      </c>
      <c r="E31" s="72" t="s">
        <v>83</v>
      </c>
      <c r="F31" s="88" t="s">
        <v>92</v>
      </c>
      <c r="G31" s="72" t="s">
        <v>93</v>
      </c>
      <c r="H31" s="73" t="s">
        <v>94</v>
      </c>
      <c r="I31" s="90">
        <v>2115.5500000000002</v>
      </c>
      <c r="J31" s="68"/>
      <c r="K31" s="65">
        <f t="shared" si="0"/>
        <v>0</v>
      </c>
      <c r="L31" s="66" t="str">
        <f t="shared" si="1"/>
        <v>OK</v>
      </c>
      <c r="M31" s="19"/>
      <c r="N31" s="19"/>
      <c r="O31" s="38"/>
      <c r="P31" s="38"/>
      <c r="Q31" s="38"/>
      <c r="R31" s="38"/>
      <c r="S31" s="38"/>
      <c r="T31" s="38"/>
    </row>
    <row r="32" spans="1:20" ht="35.1" customHeight="1" x14ac:dyDescent="0.25">
      <c r="A32" s="104" t="s">
        <v>80</v>
      </c>
      <c r="B32" s="107">
        <v>5</v>
      </c>
      <c r="C32" s="60">
        <v>29</v>
      </c>
      <c r="D32" s="61" t="s">
        <v>42</v>
      </c>
      <c r="E32" s="62" t="s">
        <v>85</v>
      </c>
      <c r="F32" s="87" t="s">
        <v>90</v>
      </c>
      <c r="G32" s="62" t="s">
        <v>91</v>
      </c>
      <c r="H32" s="63" t="s">
        <v>44</v>
      </c>
      <c r="I32" s="91">
        <v>1231.6600000000001</v>
      </c>
      <c r="J32" s="68"/>
      <c r="K32" s="65">
        <f t="shared" si="0"/>
        <v>0</v>
      </c>
      <c r="L32" s="66" t="str">
        <f t="shared" si="1"/>
        <v>OK</v>
      </c>
      <c r="M32" s="19"/>
      <c r="N32" s="19"/>
      <c r="O32" s="38"/>
      <c r="P32" s="38"/>
      <c r="Q32" s="38"/>
      <c r="R32" s="38"/>
      <c r="S32" s="38"/>
      <c r="T32" s="38"/>
    </row>
    <row r="33" spans="1:20" ht="35.1" customHeight="1" x14ac:dyDescent="0.25">
      <c r="A33" s="105"/>
      <c r="B33" s="108"/>
      <c r="C33" s="60">
        <v>30</v>
      </c>
      <c r="D33" s="61" t="s">
        <v>86</v>
      </c>
      <c r="E33" s="62" t="s">
        <v>85</v>
      </c>
      <c r="F33" s="87" t="s">
        <v>90</v>
      </c>
      <c r="G33" s="62" t="s">
        <v>91</v>
      </c>
      <c r="H33" s="63" t="s">
        <v>44</v>
      </c>
      <c r="I33" s="91">
        <v>398.33</v>
      </c>
      <c r="J33" s="68"/>
      <c r="K33" s="65">
        <f t="shared" si="0"/>
        <v>0</v>
      </c>
      <c r="L33" s="66" t="str">
        <f t="shared" si="1"/>
        <v>OK</v>
      </c>
      <c r="M33" s="19"/>
      <c r="N33" s="19"/>
      <c r="O33" s="38"/>
      <c r="P33" s="38"/>
      <c r="Q33" s="38"/>
      <c r="R33" s="38"/>
      <c r="S33" s="38"/>
      <c r="T33" s="38"/>
    </row>
    <row r="34" spans="1:20" ht="35.1" customHeight="1" x14ac:dyDescent="0.25">
      <c r="A34" s="105"/>
      <c r="B34" s="108"/>
      <c r="C34" s="60">
        <v>31</v>
      </c>
      <c r="D34" s="61" t="s">
        <v>45</v>
      </c>
      <c r="E34" s="62" t="s">
        <v>46</v>
      </c>
      <c r="F34" s="87" t="s">
        <v>90</v>
      </c>
      <c r="G34" s="62" t="s">
        <v>91</v>
      </c>
      <c r="H34" s="63" t="s">
        <v>44</v>
      </c>
      <c r="I34" s="91">
        <v>163.33000000000001</v>
      </c>
      <c r="J34" s="68"/>
      <c r="K34" s="65">
        <f t="shared" si="0"/>
        <v>0</v>
      </c>
      <c r="L34" s="66" t="str">
        <f t="shared" si="1"/>
        <v>OK</v>
      </c>
      <c r="M34" s="19"/>
      <c r="N34" s="19"/>
      <c r="O34" s="38"/>
      <c r="P34" s="38"/>
      <c r="Q34" s="38"/>
      <c r="R34" s="38"/>
      <c r="S34" s="38"/>
      <c r="T34" s="38"/>
    </row>
    <row r="35" spans="1:20" ht="35.1" customHeight="1" x14ac:dyDescent="0.25">
      <c r="A35" s="105"/>
      <c r="B35" s="108"/>
      <c r="C35" s="60">
        <v>32</v>
      </c>
      <c r="D35" s="61" t="s">
        <v>47</v>
      </c>
      <c r="E35" s="62" t="s">
        <v>46</v>
      </c>
      <c r="F35" s="87" t="s">
        <v>90</v>
      </c>
      <c r="G35" s="62" t="s">
        <v>91</v>
      </c>
      <c r="H35" s="63" t="s">
        <v>44</v>
      </c>
      <c r="I35" s="91">
        <v>91.66</v>
      </c>
      <c r="J35" s="68"/>
      <c r="K35" s="65">
        <f t="shared" si="0"/>
        <v>0</v>
      </c>
      <c r="L35" s="66" t="str">
        <f t="shared" si="1"/>
        <v>OK</v>
      </c>
      <c r="M35" s="19"/>
      <c r="N35" s="19"/>
      <c r="O35" s="38"/>
      <c r="P35" s="38"/>
      <c r="Q35" s="38"/>
      <c r="R35" s="38"/>
      <c r="S35" s="38"/>
      <c r="T35" s="38"/>
    </row>
    <row r="36" spans="1:20" ht="35.1" customHeight="1" x14ac:dyDescent="0.25">
      <c r="A36" s="105"/>
      <c r="B36" s="108"/>
      <c r="C36" s="60">
        <v>33</v>
      </c>
      <c r="D36" s="61" t="s">
        <v>48</v>
      </c>
      <c r="E36" s="62" t="s">
        <v>46</v>
      </c>
      <c r="F36" s="87" t="s">
        <v>90</v>
      </c>
      <c r="G36" s="62" t="s">
        <v>91</v>
      </c>
      <c r="H36" s="63" t="s">
        <v>44</v>
      </c>
      <c r="I36" s="91">
        <v>156.66</v>
      </c>
      <c r="J36" s="68"/>
      <c r="K36" s="65">
        <f t="shared" si="0"/>
        <v>0</v>
      </c>
      <c r="L36" s="66" t="str">
        <f t="shared" si="1"/>
        <v>OK</v>
      </c>
      <c r="M36" s="19"/>
      <c r="N36" s="19"/>
      <c r="O36" s="38"/>
      <c r="P36" s="38"/>
      <c r="Q36" s="38"/>
      <c r="R36" s="38"/>
      <c r="S36" s="38"/>
      <c r="T36" s="38"/>
    </row>
    <row r="37" spans="1:20" ht="35.1" customHeight="1" x14ac:dyDescent="0.25">
      <c r="A37" s="105"/>
      <c r="B37" s="108"/>
      <c r="C37" s="60">
        <v>34</v>
      </c>
      <c r="D37" s="61" t="s">
        <v>49</v>
      </c>
      <c r="E37" s="62" t="s">
        <v>46</v>
      </c>
      <c r="F37" s="87" t="s">
        <v>90</v>
      </c>
      <c r="G37" s="62" t="s">
        <v>91</v>
      </c>
      <c r="H37" s="63" t="s">
        <v>44</v>
      </c>
      <c r="I37" s="91">
        <v>336.66</v>
      </c>
      <c r="J37" s="68"/>
      <c r="K37" s="65">
        <f t="shared" si="0"/>
        <v>0</v>
      </c>
      <c r="L37" s="66" t="str">
        <f t="shared" si="1"/>
        <v>OK</v>
      </c>
      <c r="M37" s="19"/>
      <c r="N37" s="19"/>
      <c r="O37" s="38"/>
      <c r="P37" s="38"/>
      <c r="Q37" s="38"/>
      <c r="R37" s="38"/>
      <c r="S37" s="38"/>
      <c r="T37" s="38"/>
    </row>
    <row r="38" spans="1:20" ht="35.1" customHeight="1" x14ac:dyDescent="0.25">
      <c r="A38" s="105"/>
      <c r="B38" s="108"/>
      <c r="C38" s="60">
        <v>35</v>
      </c>
      <c r="D38" s="61" t="s">
        <v>50</v>
      </c>
      <c r="E38" s="62" t="s">
        <v>46</v>
      </c>
      <c r="F38" s="87" t="s">
        <v>90</v>
      </c>
      <c r="G38" s="62" t="s">
        <v>91</v>
      </c>
      <c r="H38" s="63" t="s">
        <v>44</v>
      </c>
      <c r="I38" s="91">
        <v>158.33000000000001</v>
      </c>
      <c r="J38" s="68"/>
      <c r="K38" s="65">
        <f t="shared" si="0"/>
        <v>0</v>
      </c>
      <c r="L38" s="66" t="str">
        <f t="shared" si="1"/>
        <v>OK</v>
      </c>
      <c r="M38" s="19"/>
      <c r="N38" s="19"/>
      <c r="O38" s="38"/>
      <c r="P38" s="38"/>
      <c r="Q38" s="38"/>
      <c r="R38" s="38"/>
      <c r="S38" s="38"/>
      <c r="T38" s="38"/>
    </row>
    <row r="39" spans="1:20" ht="35.1" customHeight="1" x14ac:dyDescent="0.25">
      <c r="A39" s="105"/>
      <c r="B39" s="108"/>
      <c r="C39" s="60">
        <v>36</v>
      </c>
      <c r="D39" s="61" t="s">
        <v>51</v>
      </c>
      <c r="E39" s="62" t="s">
        <v>46</v>
      </c>
      <c r="F39" s="87" t="s">
        <v>90</v>
      </c>
      <c r="G39" s="62" t="s">
        <v>91</v>
      </c>
      <c r="H39" s="63" t="s">
        <v>44</v>
      </c>
      <c r="I39" s="91">
        <v>98.33</v>
      </c>
      <c r="J39" s="68"/>
      <c r="K39" s="65">
        <f t="shared" si="0"/>
        <v>0</v>
      </c>
      <c r="L39" s="66" t="str">
        <f t="shared" si="1"/>
        <v>OK</v>
      </c>
      <c r="M39" s="19"/>
      <c r="N39" s="19"/>
      <c r="O39" s="38"/>
      <c r="P39" s="38"/>
      <c r="Q39" s="38"/>
      <c r="R39" s="38"/>
      <c r="S39" s="38"/>
      <c r="T39" s="38"/>
    </row>
    <row r="40" spans="1:20" ht="35.1" customHeight="1" x14ac:dyDescent="0.25">
      <c r="A40" s="105"/>
      <c r="B40" s="108"/>
      <c r="C40" s="60">
        <v>37</v>
      </c>
      <c r="D40" s="61" t="s">
        <v>52</v>
      </c>
      <c r="E40" s="62" t="s">
        <v>46</v>
      </c>
      <c r="F40" s="87" t="s">
        <v>90</v>
      </c>
      <c r="G40" s="62" t="s">
        <v>91</v>
      </c>
      <c r="H40" s="63" t="s">
        <v>44</v>
      </c>
      <c r="I40" s="91">
        <v>143.33000000000001</v>
      </c>
      <c r="J40" s="68"/>
      <c r="K40" s="65">
        <f t="shared" si="0"/>
        <v>0</v>
      </c>
      <c r="L40" s="66" t="str">
        <f t="shared" si="1"/>
        <v>OK</v>
      </c>
      <c r="M40" s="19"/>
      <c r="N40" s="19"/>
      <c r="O40" s="38"/>
      <c r="P40" s="38"/>
      <c r="Q40" s="38"/>
      <c r="R40" s="38"/>
      <c r="S40" s="38"/>
      <c r="T40" s="38"/>
    </row>
    <row r="41" spans="1:20" ht="35.1" customHeight="1" x14ac:dyDescent="0.25">
      <c r="A41" s="105"/>
      <c r="B41" s="108"/>
      <c r="C41" s="60">
        <v>38</v>
      </c>
      <c r="D41" s="61" t="s">
        <v>53</v>
      </c>
      <c r="E41" s="62" t="s">
        <v>85</v>
      </c>
      <c r="F41" s="87" t="s">
        <v>90</v>
      </c>
      <c r="G41" s="62" t="s">
        <v>91</v>
      </c>
      <c r="H41" s="63" t="s">
        <v>44</v>
      </c>
      <c r="I41" s="91">
        <v>465</v>
      </c>
      <c r="J41" s="68"/>
      <c r="K41" s="65">
        <f t="shared" si="0"/>
        <v>0</v>
      </c>
      <c r="L41" s="66" t="str">
        <f t="shared" si="1"/>
        <v>OK</v>
      </c>
      <c r="M41" s="19"/>
      <c r="N41" s="19"/>
      <c r="O41" s="38"/>
      <c r="P41" s="38"/>
      <c r="Q41" s="38"/>
      <c r="R41" s="38"/>
      <c r="S41" s="38"/>
      <c r="T41" s="38"/>
    </row>
    <row r="42" spans="1:20" ht="35.1" customHeight="1" x14ac:dyDescent="0.25">
      <c r="A42" s="105"/>
      <c r="B42" s="108"/>
      <c r="C42" s="60">
        <v>39</v>
      </c>
      <c r="D42" s="61" t="s">
        <v>54</v>
      </c>
      <c r="E42" s="62" t="s">
        <v>85</v>
      </c>
      <c r="F42" s="87" t="s">
        <v>90</v>
      </c>
      <c r="G42" s="62" t="s">
        <v>91</v>
      </c>
      <c r="H42" s="63" t="s">
        <v>44</v>
      </c>
      <c r="I42" s="91">
        <v>1298.33</v>
      </c>
      <c r="J42" s="68"/>
      <c r="K42" s="65">
        <f t="shared" si="0"/>
        <v>0</v>
      </c>
      <c r="L42" s="66" t="str">
        <f t="shared" si="1"/>
        <v>OK</v>
      </c>
      <c r="M42" s="19"/>
      <c r="N42" s="19"/>
      <c r="O42" s="38"/>
      <c r="P42" s="38"/>
      <c r="Q42" s="38"/>
      <c r="R42" s="38"/>
      <c r="S42" s="38"/>
      <c r="T42" s="38"/>
    </row>
    <row r="43" spans="1:20" ht="35.1" customHeight="1" x14ac:dyDescent="0.25">
      <c r="A43" s="105"/>
      <c r="B43" s="108"/>
      <c r="C43" s="60">
        <v>40</v>
      </c>
      <c r="D43" s="61" t="s">
        <v>55</v>
      </c>
      <c r="E43" s="62" t="s">
        <v>85</v>
      </c>
      <c r="F43" s="87" t="s">
        <v>90</v>
      </c>
      <c r="G43" s="62" t="s">
        <v>91</v>
      </c>
      <c r="H43" s="63" t="s">
        <v>44</v>
      </c>
      <c r="I43" s="91">
        <v>610</v>
      </c>
      <c r="J43" s="68"/>
      <c r="K43" s="65">
        <f t="shared" si="0"/>
        <v>0</v>
      </c>
      <c r="L43" s="66" t="str">
        <f t="shared" si="1"/>
        <v>OK</v>
      </c>
      <c r="M43" s="92"/>
      <c r="N43" s="92"/>
      <c r="O43" s="38"/>
      <c r="P43" s="38"/>
      <c r="Q43" s="38"/>
      <c r="R43" s="38"/>
      <c r="S43" s="38"/>
      <c r="T43" s="38"/>
    </row>
    <row r="44" spans="1:20" ht="35.1" customHeight="1" x14ac:dyDescent="0.25">
      <c r="A44" s="105"/>
      <c r="B44" s="108"/>
      <c r="C44" s="60">
        <v>41</v>
      </c>
      <c r="D44" s="61" t="s">
        <v>56</v>
      </c>
      <c r="E44" s="62" t="s">
        <v>85</v>
      </c>
      <c r="F44" s="87" t="s">
        <v>90</v>
      </c>
      <c r="G44" s="62" t="s">
        <v>91</v>
      </c>
      <c r="H44" s="63" t="s">
        <v>44</v>
      </c>
      <c r="I44" s="91">
        <v>378.33</v>
      </c>
      <c r="J44" s="68"/>
      <c r="K44" s="65">
        <f t="shared" si="0"/>
        <v>0</v>
      </c>
      <c r="L44" s="66" t="str">
        <f t="shared" si="1"/>
        <v>OK</v>
      </c>
      <c r="M44" s="92"/>
      <c r="N44" s="92"/>
      <c r="O44" s="38"/>
      <c r="P44" s="38"/>
      <c r="Q44" s="38"/>
      <c r="R44" s="38"/>
      <c r="S44" s="38"/>
      <c r="T44" s="38"/>
    </row>
    <row r="45" spans="1:20" ht="35.1" customHeight="1" x14ac:dyDescent="0.25">
      <c r="A45" s="105"/>
      <c r="B45" s="108"/>
      <c r="C45" s="60">
        <v>42</v>
      </c>
      <c r="D45" s="61" t="s">
        <v>57</v>
      </c>
      <c r="E45" s="62" t="s">
        <v>46</v>
      </c>
      <c r="F45" s="87" t="s">
        <v>90</v>
      </c>
      <c r="G45" s="62" t="s">
        <v>91</v>
      </c>
      <c r="H45" s="63" t="s">
        <v>44</v>
      </c>
      <c r="I45" s="91">
        <v>145</v>
      </c>
      <c r="J45" s="68"/>
      <c r="K45" s="65">
        <f t="shared" si="0"/>
        <v>0</v>
      </c>
      <c r="L45" s="66" t="str">
        <f t="shared" si="1"/>
        <v>OK</v>
      </c>
      <c r="M45" s="92"/>
      <c r="N45" s="92"/>
      <c r="O45" s="38"/>
      <c r="P45" s="38"/>
      <c r="Q45" s="38"/>
      <c r="R45" s="38"/>
      <c r="S45" s="38"/>
      <c r="T45" s="38"/>
    </row>
    <row r="46" spans="1:20" ht="35.1" customHeight="1" x14ac:dyDescent="0.25">
      <c r="A46" s="105"/>
      <c r="B46" s="108"/>
      <c r="C46" s="60">
        <v>43</v>
      </c>
      <c r="D46" s="61" t="s">
        <v>58</v>
      </c>
      <c r="E46" s="62" t="s">
        <v>46</v>
      </c>
      <c r="F46" s="87" t="s">
        <v>90</v>
      </c>
      <c r="G46" s="62" t="s">
        <v>91</v>
      </c>
      <c r="H46" s="63" t="s">
        <v>44</v>
      </c>
      <c r="I46" s="91">
        <v>100</v>
      </c>
      <c r="J46" s="68"/>
      <c r="K46" s="65">
        <f t="shared" si="0"/>
        <v>0</v>
      </c>
      <c r="L46" s="66" t="str">
        <f t="shared" si="1"/>
        <v>OK</v>
      </c>
      <c r="M46" s="92"/>
      <c r="N46" s="92"/>
      <c r="O46" s="38"/>
      <c r="P46" s="38"/>
      <c r="Q46" s="38"/>
      <c r="R46" s="38"/>
      <c r="S46" s="38"/>
      <c r="T46" s="38"/>
    </row>
    <row r="47" spans="1:20" ht="35.1" customHeight="1" x14ac:dyDescent="0.25">
      <c r="A47" s="106"/>
      <c r="B47" s="109"/>
      <c r="C47" s="60">
        <v>44</v>
      </c>
      <c r="D47" s="61" t="s">
        <v>59</v>
      </c>
      <c r="E47" s="62" t="s">
        <v>85</v>
      </c>
      <c r="F47" s="87" t="s">
        <v>90</v>
      </c>
      <c r="G47" s="62" t="s">
        <v>91</v>
      </c>
      <c r="H47" s="63" t="s">
        <v>44</v>
      </c>
      <c r="I47" s="91">
        <v>385</v>
      </c>
      <c r="J47" s="68"/>
      <c r="K47" s="65">
        <f t="shared" si="0"/>
        <v>0</v>
      </c>
      <c r="L47" s="66" t="str">
        <f t="shared" si="1"/>
        <v>OK</v>
      </c>
      <c r="M47" s="92"/>
      <c r="N47" s="92"/>
      <c r="O47" s="38"/>
      <c r="P47" s="38"/>
      <c r="Q47" s="38"/>
      <c r="R47" s="38"/>
      <c r="S47" s="38"/>
      <c r="T47" s="38"/>
    </row>
  </sheetData>
  <mergeCells count="22">
    <mergeCell ref="N1:N2"/>
    <mergeCell ref="A1:C1"/>
    <mergeCell ref="M1:M2"/>
    <mergeCell ref="D1:I1"/>
    <mergeCell ref="J1:L1"/>
    <mergeCell ref="A2:L2"/>
    <mergeCell ref="T1:T2"/>
    <mergeCell ref="O1:O2"/>
    <mergeCell ref="P1:P2"/>
    <mergeCell ref="Q1:Q2"/>
    <mergeCell ref="R1:R2"/>
    <mergeCell ref="S1:S2"/>
    <mergeCell ref="A30:A31"/>
    <mergeCell ref="B30:B31"/>
    <mergeCell ref="A32:A47"/>
    <mergeCell ref="B32:B47"/>
    <mergeCell ref="A4:A13"/>
    <mergeCell ref="B4:B13"/>
    <mergeCell ref="A14:A25"/>
    <mergeCell ref="B14:B25"/>
    <mergeCell ref="A26:A29"/>
    <mergeCell ref="B26:B29"/>
  </mergeCells>
  <conditionalFormatting sqref="M4:N4">
    <cfRule type="cellIs" dxfId="35" priority="4" stopIfTrue="1" operator="greaterThan">
      <formula>0</formula>
    </cfRule>
    <cfRule type="cellIs" dxfId="34" priority="5" stopIfTrue="1" operator="greaterThan">
      <formula>0</formula>
    </cfRule>
    <cfRule type="cellIs" dxfId="33" priority="6" stopIfTrue="1" operator="greaterThan">
      <formula>0</formula>
    </cfRule>
  </conditionalFormatting>
  <conditionalFormatting sqref="M5:N42">
    <cfRule type="cellIs" dxfId="32" priority="1" stopIfTrue="1" operator="greaterThan">
      <formula>0</formula>
    </cfRule>
    <cfRule type="cellIs" dxfId="31" priority="2" stopIfTrue="1" operator="greaterThan">
      <formula>0</formula>
    </cfRule>
    <cfRule type="cellIs" dxfId="3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="84" zoomScaleNormal="84" workbookViewId="0">
      <selection activeCell="M1" sqref="M1:M1048576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4" bestFit="1" customWidth="1"/>
    <col min="4" max="4" width="22" style="1" customWidth="1"/>
    <col min="5" max="5" width="9.85546875" style="1" customWidth="1"/>
    <col min="6" max="6" width="12.140625" style="1" customWidth="1"/>
    <col min="7" max="7" width="13.7109375" style="1" customWidth="1"/>
    <col min="8" max="8" width="17" style="1" customWidth="1"/>
    <col min="9" max="9" width="12.7109375" style="55" bestFit="1" customWidth="1"/>
    <col min="10" max="10" width="11.28515625" style="20" customWidth="1"/>
    <col min="11" max="11" width="13.28515625" style="35" customWidth="1"/>
    <col min="12" max="12" width="12.5703125" style="17" customWidth="1"/>
    <col min="13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99" t="s">
        <v>77</v>
      </c>
      <c r="B1" s="99"/>
      <c r="C1" s="99"/>
      <c r="D1" s="99" t="s">
        <v>75</v>
      </c>
      <c r="E1" s="99"/>
      <c r="F1" s="99"/>
      <c r="G1" s="99"/>
      <c r="H1" s="99"/>
      <c r="I1" s="99"/>
      <c r="J1" s="99" t="s">
        <v>76</v>
      </c>
      <c r="K1" s="99"/>
      <c r="L1" s="99"/>
      <c r="M1" s="98" t="s">
        <v>99</v>
      </c>
      <c r="N1" s="98" t="s">
        <v>78</v>
      </c>
      <c r="O1" s="98" t="s">
        <v>78</v>
      </c>
      <c r="P1" s="98" t="s">
        <v>78</v>
      </c>
      <c r="Q1" s="98" t="s">
        <v>78</v>
      </c>
      <c r="R1" s="98" t="s">
        <v>78</v>
      </c>
      <c r="S1" s="98" t="s">
        <v>78</v>
      </c>
      <c r="T1" s="98" t="s">
        <v>78</v>
      </c>
    </row>
    <row r="2" spans="1:20" ht="21.75" customHeight="1" x14ac:dyDescent="0.25">
      <c r="A2" s="99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8"/>
      <c r="N2" s="98"/>
      <c r="O2" s="98"/>
      <c r="P2" s="98"/>
      <c r="Q2" s="98"/>
      <c r="R2" s="98"/>
      <c r="S2" s="98"/>
      <c r="T2" s="98"/>
    </row>
    <row r="3" spans="1:20" s="16" customFormat="1" ht="45" x14ac:dyDescent="0.2">
      <c r="A3" s="81" t="s">
        <v>2</v>
      </c>
      <c r="B3" s="81" t="s">
        <v>1</v>
      </c>
      <c r="C3" s="82" t="s">
        <v>3</v>
      </c>
      <c r="D3" s="82" t="s">
        <v>33</v>
      </c>
      <c r="E3" s="82" t="s">
        <v>41</v>
      </c>
      <c r="F3" s="83" t="s">
        <v>87</v>
      </c>
      <c r="G3" s="83" t="s">
        <v>88</v>
      </c>
      <c r="H3" s="83" t="s">
        <v>89</v>
      </c>
      <c r="I3" s="84" t="s">
        <v>4</v>
      </c>
      <c r="J3" s="85" t="s">
        <v>26</v>
      </c>
      <c r="K3" s="86" t="s">
        <v>0</v>
      </c>
      <c r="L3" s="81" t="s">
        <v>5</v>
      </c>
      <c r="M3" s="28">
        <v>43699</v>
      </c>
      <c r="N3" s="28" t="s">
        <v>79</v>
      </c>
      <c r="O3" s="28" t="s">
        <v>79</v>
      </c>
      <c r="P3" s="28" t="s">
        <v>79</v>
      </c>
      <c r="Q3" s="28" t="s">
        <v>79</v>
      </c>
      <c r="R3" s="28" t="s">
        <v>79</v>
      </c>
      <c r="S3" s="28" t="s">
        <v>79</v>
      </c>
      <c r="T3" s="28" t="s">
        <v>79</v>
      </c>
    </row>
    <row r="4" spans="1:20" ht="35.1" customHeight="1" x14ac:dyDescent="0.25">
      <c r="A4" s="104" t="s">
        <v>80</v>
      </c>
      <c r="B4" s="110">
        <v>1</v>
      </c>
      <c r="C4" s="60">
        <v>1</v>
      </c>
      <c r="D4" s="61" t="s">
        <v>45</v>
      </c>
      <c r="E4" s="62" t="s">
        <v>46</v>
      </c>
      <c r="F4" s="87" t="s">
        <v>90</v>
      </c>
      <c r="G4" s="62" t="s">
        <v>91</v>
      </c>
      <c r="H4" s="63" t="s">
        <v>44</v>
      </c>
      <c r="I4" s="74">
        <v>281.11</v>
      </c>
      <c r="J4" s="64">
        <v>20</v>
      </c>
      <c r="K4" s="65">
        <f t="shared" ref="K4:K47" si="0">J4-(SUM(M4:V4))</f>
        <v>20</v>
      </c>
      <c r="L4" s="66" t="str">
        <f>IF(K4&lt;0,"ATENÇÃO","OK")</f>
        <v>OK</v>
      </c>
      <c r="M4" s="19"/>
      <c r="N4" s="19"/>
      <c r="O4" s="38"/>
      <c r="P4" s="38"/>
      <c r="Q4" s="38"/>
      <c r="R4" s="38"/>
      <c r="S4" s="38"/>
      <c r="T4" s="38"/>
    </row>
    <row r="5" spans="1:20" ht="35.1" customHeight="1" x14ac:dyDescent="0.25">
      <c r="A5" s="105"/>
      <c r="B5" s="110"/>
      <c r="C5" s="60">
        <v>2</v>
      </c>
      <c r="D5" s="61" t="s">
        <v>47</v>
      </c>
      <c r="E5" s="62" t="s">
        <v>46</v>
      </c>
      <c r="F5" s="87" t="s">
        <v>90</v>
      </c>
      <c r="G5" s="62" t="s">
        <v>91</v>
      </c>
      <c r="H5" s="63" t="s">
        <v>44</v>
      </c>
      <c r="I5" s="74">
        <v>207.81</v>
      </c>
      <c r="J5" s="64">
        <v>20</v>
      </c>
      <c r="K5" s="65">
        <f t="shared" si="0"/>
        <v>20</v>
      </c>
      <c r="L5" s="66" t="str">
        <f t="shared" ref="L5:L47" si="1">IF(K5&lt;0,"ATENÇÃO","OK")</f>
        <v>OK</v>
      </c>
      <c r="M5" s="19"/>
      <c r="N5" s="19"/>
      <c r="O5" s="38"/>
      <c r="P5" s="38"/>
      <c r="Q5" s="38"/>
      <c r="R5" s="38"/>
      <c r="S5" s="38"/>
      <c r="T5" s="38"/>
    </row>
    <row r="6" spans="1:20" ht="35.1" customHeight="1" x14ac:dyDescent="0.25">
      <c r="A6" s="105"/>
      <c r="B6" s="110"/>
      <c r="C6" s="60">
        <v>3</v>
      </c>
      <c r="D6" s="61" t="s">
        <v>48</v>
      </c>
      <c r="E6" s="62" t="s">
        <v>46</v>
      </c>
      <c r="F6" s="87" t="s">
        <v>90</v>
      </c>
      <c r="G6" s="62" t="s">
        <v>91</v>
      </c>
      <c r="H6" s="63" t="s">
        <v>44</v>
      </c>
      <c r="I6" s="74">
        <v>280.55</v>
      </c>
      <c r="J6" s="67"/>
      <c r="K6" s="65">
        <f t="shared" si="0"/>
        <v>0</v>
      </c>
      <c r="L6" s="66" t="str">
        <f t="shared" si="1"/>
        <v>OK</v>
      </c>
      <c r="M6" s="19"/>
      <c r="N6" s="19"/>
      <c r="O6" s="38"/>
      <c r="P6" s="38"/>
      <c r="Q6" s="38"/>
      <c r="R6" s="38"/>
      <c r="S6" s="38"/>
      <c r="T6" s="38"/>
    </row>
    <row r="7" spans="1:20" ht="35.1" customHeight="1" x14ac:dyDescent="0.25">
      <c r="A7" s="105"/>
      <c r="B7" s="110"/>
      <c r="C7" s="60">
        <v>4</v>
      </c>
      <c r="D7" s="61" t="s">
        <v>50</v>
      </c>
      <c r="E7" s="62" t="s">
        <v>46</v>
      </c>
      <c r="F7" s="87" t="s">
        <v>90</v>
      </c>
      <c r="G7" s="62" t="s">
        <v>91</v>
      </c>
      <c r="H7" s="63" t="s">
        <v>44</v>
      </c>
      <c r="I7" s="74">
        <v>270.33</v>
      </c>
      <c r="J7" s="67">
        <v>50</v>
      </c>
      <c r="K7" s="65">
        <f t="shared" si="0"/>
        <v>50</v>
      </c>
      <c r="L7" s="66" t="str">
        <f t="shared" si="1"/>
        <v>OK</v>
      </c>
      <c r="M7" s="19"/>
      <c r="N7" s="19"/>
      <c r="O7" s="38"/>
      <c r="P7" s="38"/>
      <c r="Q7" s="38"/>
      <c r="R7" s="38"/>
      <c r="S7" s="38"/>
      <c r="T7" s="38"/>
    </row>
    <row r="8" spans="1:20" ht="35.1" customHeight="1" x14ac:dyDescent="0.25">
      <c r="A8" s="105"/>
      <c r="B8" s="110"/>
      <c r="C8" s="60">
        <v>5</v>
      </c>
      <c r="D8" s="61" t="s">
        <v>51</v>
      </c>
      <c r="E8" s="62" t="s">
        <v>46</v>
      </c>
      <c r="F8" s="87" t="s">
        <v>90</v>
      </c>
      <c r="G8" s="62" t="s">
        <v>91</v>
      </c>
      <c r="H8" s="63" t="s">
        <v>44</v>
      </c>
      <c r="I8" s="74">
        <v>165.55</v>
      </c>
      <c r="J8" s="67"/>
      <c r="K8" s="65">
        <f t="shared" si="0"/>
        <v>0</v>
      </c>
      <c r="L8" s="66" t="str">
        <f t="shared" si="1"/>
        <v>OK</v>
      </c>
      <c r="M8" s="19"/>
      <c r="N8" s="19"/>
      <c r="O8" s="38"/>
      <c r="P8" s="38"/>
      <c r="Q8" s="38"/>
      <c r="R8" s="38"/>
      <c r="S8" s="38"/>
      <c r="T8" s="38"/>
    </row>
    <row r="9" spans="1:20" ht="35.1" customHeight="1" x14ac:dyDescent="0.25">
      <c r="A9" s="105"/>
      <c r="B9" s="110"/>
      <c r="C9" s="60">
        <v>6</v>
      </c>
      <c r="D9" s="61" t="s">
        <v>52</v>
      </c>
      <c r="E9" s="62" t="s">
        <v>46</v>
      </c>
      <c r="F9" s="87" t="s">
        <v>90</v>
      </c>
      <c r="G9" s="62" t="s">
        <v>91</v>
      </c>
      <c r="H9" s="63" t="s">
        <v>44</v>
      </c>
      <c r="I9" s="74">
        <v>273</v>
      </c>
      <c r="J9" s="67">
        <v>20</v>
      </c>
      <c r="K9" s="65">
        <f t="shared" si="0"/>
        <v>20</v>
      </c>
      <c r="L9" s="66" t="str">
        <f t="shared" si="1"/>
        <v>OK</v>
      </c>
      <c r="M9" s="19"/>
      <c r="N9" s="19"/>
      <c r="O9" s="38"/>
      <c r="P9" s="38"/>
      <c r="Q9" s="38"/>
      <c r="R9" s="38"/>
      <c r="S9" s="38"/>
      <c r="T9" s="38"/>
    </row>
    <row r="10" spans="1:20" ht="35.1" customHeight="1" x14ac:dyDescent="0.25">
      <c r="A10" s="105"/>
      <c r="B10" s="110"/>
      <c r="C10" s="60">
        <v>7</v>
      </c>
      <c r="D10" s="61" t="s">
        <v>56</v>
      </c>
      <c r="E10" s="62" t="s">
        <v>46</v>
      </c>
      <c r="F10" s="87" t="s">
        <v>90</v>
      </c>
      <c r="G10" s="62" t="s">
        <v>91</v>
      </c>
      <c r="H10" s="63" t="s">
        <v>44</v>
      </c>
      <c r="I10" s="74">
        <v>88.11</v>
      </c>
      <c r="J10" s="67"/>
      <c r="K10" s="65">
        <f t="shared" si="0"/>
        <v>0</v>
      </c>
      <c r="L10" s="66" t="str">
        <f t="shared" si="1"/>
        <v>OK</v>
      </c>
      <c r="M10" s="19"/>
      <c r="N10" s="19"/>
      <c r="O10" s="38"/>
      <c r="P10" s="38"/>
      <c r="Q10" s="38"/>
      <c r="R10" s="38"/>
      <c r="S10" s="38"/>
      <c r="T10" s="38"/>
    </row>
    <row r="11" spans="1:20" ht="35.1" customHeight="1" x14ac:dyDescent="0.25">
      <c r="A11" s="105"/>
      <c r="B11" s="110"/>
      <c r="C11" s="60">
        <v>8</v>
      </c>
      <c r="D11" s="61" t="s">
        <v>57</v>
      </c>
      <c r="E11" s="62" t="s">
        <v>46</v>
      </c>
      <c r="F11" s="87" t="s">
        <v>90</v>
      </c>
      <c r="G11" s="62" t="s">
        <v>91</v>
      </c>
      <c r="H11" s="63" t="s">
        <v>44</v>
      </c>
      <c r="I11" s="74">
        <v>250.44</v>
      </c>
      <c r="J11" s="67">
        <v>20</v>
      </c>
      <c r="K11" s="65">
        <f t="shared" si="0"/>
        <v>20</v>
      </c>
      <c r="L11" s="66" t="str">
        <f t="shared" si="1"/>
        <v>OK</v>
      </c>
      <c r="M11" s="19"/>
      <c r="N11" s="19"/>
      <c r="O11" s="38"/>
      <c r="P11" s="38"/>
      <c r="Q11" s="38"/>
      <c r="R11" s="38"/>
      <c r="S11" s="38"/>
      <c r="T11" s="38"/>
    </row>
    <row r="12" spans="1:20" ht="35.1" customHeight="1" x14ac:dyDescent="0.25">
      <c r="A12" s="105"/>
      <c r="B12" s="110"/>
      <c r="C12" s="60">
        <v>9</v>
      </c>
      <c r="D12" s="61" t="s">
        <v>58</v>
      </c>
      <c r="E12" s="62" t="s">
        <v>46</v>
      </c>
      <c r="F12" s="87" t="s">
        <v>90</v>
      </c>
      <c r="G12" s="62" t="s">
        <v>91</v>
      </c>
      <c r="H12" s="63" t="s">
        <v>44</v>
      </c>
      <c r="I12" s="74">
        <v>198.44</v>
      </c>
      <c r="J12" s="67"/>
      <c r="K12" s="65">
        <f t="shared" si="0"/>
        <v>0</v>
      </c>
      <c r="L12" s="66" t="str">
        <f t="shared" si="1"/>
        <v>OK</v>
      </c>
      <c r="M12" s="19"/>
      <c r="N12" s="19"/>
      <c r="O12" s="38"/>
      <c r="P12" s="38"/>
      <c r="Q12" s="38"/>
      <c r="R12" s="38"/>
      <c r="S12" s="38"/>
      <c r="T12" s="38"/>
    </row>
    <row r="13" spans="1:20" ht="35.1" customHeight="1" x14ac:dyDescent="0.25">
      <c r="A13" s="106"/>
      <c r="B13" s="110"/>
      <c r="C13" s="60">
        <v>10</v>
      </c>
      <c r="D13" s="61" t="s">
        <v>59</v>
      </c>
      <c r="E13" s="62" t="s">
        <v>46</v>
      </c>
      <c r="F13" s="87" t="s">
        <v>90</v>
      </c>
      <c r="G13" s="62" t="s">
        <v>91</v>
      </c>
      <c r="H13" s="63" t="s">
        <v>44</v>
      </c>
      <c r="I13" s="74">
        <v>93.55</v>
      </c>
      <c r="J13" s="67">
        <v>10</v>
      </c>
      <c r="K13" s="65">
        <f t="shared" si="0"/>
        <v>10</v>
      </c>
      <c r="L13" s="66" t="str">
        <f t="shared" si="1"/>
        <v>OK</v>
      </c>
      <c r="M13" s="19"/>
      <c r="N13" s="19"/>
      <c r="O13" s="38"/>
      <c r="P13" s="38"/>
      <c r="Q13" s="38"/>
      <c r="R13" s="38"/>
      <c r="S13" s="38"/>
      <c r="T13" s="38"/>
    </row>
    <row r="14" spans="1:20" ht="35.1" customHeight="1" x14ac:dyDescent="0.25">
      <c r="A14" s="100" t="s">
        <v>80</v>
      </c>
      <c r="B14" s="112">
        <v>2</v>
      </c>
      <c r="C14" s="70">
        <v>11</v>
      </c>
      <c r="D14" s="71" t="s">
        <v>60</v>
      </c>
      <c r="E14" s="72" t="s">
        <v>43</v>
      </c>
      <c r="F14" s="88" t="s">
        <v>90</v>
      </c>
      <c r="G14" s="72" t="s">
        <v>91</v>
      </c>
      <c r="H14" s="73" t="s">
        <v>44</v>
      </c>
      <c r="I14" s="75">
        <v>3119.4</v>
      </c>
      <c r="J14" s="67"/>
      <c r="K14" s="65">
        <f t="shared" si="0"/>
        <v>0</v>
      </c>
      <c r="L14" s="66" t="str">
        <f t="shared" si="1"/>
        <v>OK</v>
      </c>
      <c r="M14" s="19"/>
      <c r="N14" s="19"/>
      <c r="O14" s="38"/>
      <c r="P14" s="38"/>
      <c r="Q14" s="38"/>
      <c r="R14" s="38"/>
      <c r="S14" s="38"/>
      <c r="T14" s="38"/>
    </row>
    <row r="15" spans="1:20" ht="35.1" customHeight="1" x14ac:dyDescent="0.25">
      <c r="A15" s="111"/>
      <c r="B15" s="112"/>
      <c r="C15" s="70">
        <v>12</v>
      </c>
      <c r="D15" s="71" t="s">
        <v>61</v>
      </c>
      <c r="E15" s="72" t="s">
        <v>46</v>
      </c>
      <c r="F15" s="88" t="s">
        <v>90</v>
      </c>
      <c r="G15" s="72" t="s">
        <v>91</v>
      </c>
      <c r="H15" s="73" t="s">
        <v>44</v>
      </c>
      <c r="I15" s="75">
        <v>203.96</v>
      </c>
      <c r="J15" s="67"/>
      <c r="K15" s="65">
        <f t="shared" si="0"/>
        <v>0</v>
      </c>
      <c r="L15" s="66" t="str">
        <f t="shared" si="1"/>
        <v>OK</v>
      </c>
      <c r="M15" s="19"/>
      <c r="N15" s="19"/>
      <c r="O15" s="38"/>
      <c r="P15" s="38"/>
      <c r="Q15" s="38"/>
      <c r="R15" s="38"/>
      <c r="S15" s="38"/>
      <c r="T15" s="38"/>
    </row>
    <row r="16" spans="1:20" ht="35.1" customHeight="1" x14ac:dyDescent="0.25">
      <c r="A16" s="111"/>
      <c r="B16" s="112"/>
      <c r="C16" s="70">
        <v>13</v>
      </c>
      <c r="D16" s="71" t="s">
        <v>62</v>
      </c>
      <c r="E16" s="72" t="s">
        <v>63</v>
      </c>
      <c r="F16" s="88" t="s">
        <v>90</v>
      </c>
      <c r="G16" s="72" t="s">
        <v>91</v>
      </c>
      <c r="H16" s="73" t="s">
        <v>44</v>
      </c>
      <c r="I16" s="75">
        <v>258.86</v>
      </c>
      <c r="J16" s="67"/>
      <c r="K16" s="65">
        <f t="shared" si="0"/>
        <v>0</v>
      </c>
      <c r="L16" s="66" t="str">
        <f t="shared" si="1"/>
        <v>OK</v>
      </c>
      <c r="M16" s="19"/>
      <c r="N16" s="19"/>
      <c r="O16" s="38"/>
      <c r="P16" s="38"/>
      <c r="Q16" s="38"/>
      <c r="R16" s="38"/>
      <c r="S16" s="38"/>
      <c r="T16" s="38"/>
    </row>
    <row r="17" spans="1:20" ht="35.1" customHeight="1" x14ac:dyDescent="0.25">
      <c r="A17" s="111"/>
      <c r="B17" s="112"/>
      <c r="C17" s="70">
        <v>14</v>
      </c>
      <c r="D17" s="71" t="s">
        <v>50</v>
      </c>
      <c r="E17" s="72" t="s">
        <v>63</v>
      </c>
      <c r="F17" s="88" t="s">
        <v>90</v>
      </c>
      <c r="G17" s="72" t="s">
        <v>91</v>
      </c>
      <c r="H17" s="73" t="s">
        <v>44</v>
      </c>
      <c r="I17" s="75">
        <v>256.7</v>
      </c>
      <c r="J17" s="67"/>
      <c r="K17" s="65">
        <f t="shared" si="0"/>
        <v>0</v>
      </c>
      <c r="L17" s="66" t="str">
        <f t="shared" si="1"/>
        <v>OK</v>
      </c>
      <c r="M17" s="19"/>
      <c r="N17" s="19"/>
      <c r="O17" s="38"/>
      <c r="P17" s="38"/>
      <c r="Q17" s="38"/>
      <c r="R17" s="38"/>
      <c r="S17" s="38"/>
      <c r="T17" s="38"/>
    </row>
    <row r="18" spans="1:20" ht="35.1" customHeight="1" x14ac:dyDescent="0.25">
      <c r="A18" s="111"/>
      <c r="B18" s="112"/>
      <c r="C18" s="70">
        <v>15</v>
      </c>
      <c r="D18" s="71" t="s">
        <v>64</v>
      </c>
      <c r="E18" s="72" t="s">
        <v>65</v>
      </c>
      <c r="F18" s="88" t="s">
        <v>90</v>
      </c>
      <c r="G18" s="72" t="s">
        <v>91</v>
      </c>
      <c r="H18" s="73" t="s">
        <v>44</v>
      </c>
      <c r="I18" s="75">
        <v>5923.33</v>
      </c>
      <c r="J18" s="67"/>
      <c r="K18" s="65">
        <f t="shared" si="0"/>
        <v>0</v>
      </c>
      <c r="L18" s="66" t="str">
        <f t="shared" si="1"/>
        <v>OK</v>
      </c>
      <c r="M18" s="19"/>
      <c r="N18" s="19"/>
      <c r="O18" s="38"/>
      <c r="P18" s="38"/>
      <c r="Q18" s="38"/>
      <c r="R18" s="38"/>
      <c r="S18" s="38"/>
      <c r="T18" s="38"/>
    </row>
    <row r="19" spans="1:20" ht="35.1" customHeight="1" x14ac:dyDescent="0.25">
      <c r="A19" s="111"/>
      <c r="B19" s="112"/>
      <c r="C19" s="70">
        <v>16</v>
      </c>
      <c r="D19" s="71" t="s">
        <v>54</v>
      </c>
      <c r="E19" s="72" t="s">
        <v>66</v>
      </c>
      <c r="F19" s="88" t="s">
        <v>90</v>
      </c>
      <c r="G19" s="72" t="s">
        <v>91</v>
      </c>
      <c r="H19" s="73" t="s">
        <v>44</v>
      </c>
      <c r="I19" s="75">
        <v>210.93</v>
      </c>
      <c r="J19" s="67"/>
      <c r="K19" s="65">
        <f t="shared" si="0"/>
        <v>0</v>
      </c>
      <c r="L19" s="66" t="str">
        <f t="shared" si="1"/>
        <v>OK</v>
      </c>
      <c r="M19" s="19"/>
      <c r="N19" s="19"/>
      <c r="O19" s="38"/>
      <c r="P19" s="38"/>
      <c r="Q19" s="38"/>
      <c r="R19" s="38"/>
      <c r="S19" s="38"/>
      <c r="T19" s="38"/>
    </row>
    <row r="20" spans="1:20" ht="35.1" customHeight="1" x14ac:dyDescent="0.25">
      <c r="A20" s="111"/>
      <c r="B20" s="112"/>
      <c r="C20" s="70">
        <v>17</v>
      </c>
      <c r="D20" s="71" t="s">
        <v>67</v>
      </c>
      <c r="E20" s="72" t="s">
        <v>63</v>
      </c>
      <c r="F20" s="88" t="s">
        <v>90</v>
      </c>
      <c r="G20" s="72" t="s">
        <v>91</v>
      </c>
      <c r="H20" s="73" t="s">
        <v>44</v>
      </c>
      <c r="I20" s="75">
        <v>138.16</v>
      </c>
      <c r="J20" s="68"/>
      <c r="K20" s="65">
        <f t="shared" si="0"/>
        <v>0</v>
      </c>
      <c r="L20" s="66" t="str">
        <f t="shared" si="1"/>
        <v>OK</v>
      </c>
      <c r="M20" s="19"/>
      <c r="N20" s="19"/>
      <c r="O20" s="38"/>
      <c r="P20" s="38"/>
      <c r="Q20" s="38"/>
      <c r="R20" s="38"/>
      <c r="S20" s="38"/>
      <c r="T20" s="38"/>
    </row>
    <row r="21" spans="1:20" ht="35.1" customHeight="1" x14ac:dyDescent="0.25">
      <c r="A21" s="111"/>
      <c r="B21" s="112"/>
      <c r="C21" s="70">
        <v>18</v>
      </c>
      <c r="D21" s="71" t="s">
        <v>68</v>
      </c>
      <c r="E21" s="72" t="s">
        <v>63</v>
      </c>
      <c r="F21" s="88" t="s">
        <v>90</v>
      </c>
      <c r="G21" s="72" t="s">
        <v>91</v>
      </c>
      <c r="H21" s="73" t="s">
        <v>44</v>
      </c>
      <c r="I21" s="75">
        <v>77.06</v>
      </c>
      <c r="J21" s="68"/>
      <c r="K21" s="65">
        <f t="shared" si="0"/>
        <v>0</v>
      </c>
      <c r="L21" s="66" t="str">
        <f t="shared" si="1"/>
        <v>OK</v>
      </c>
      <c r="M21" s="19"/>
      <c r="N21" s="19"/>
      <c r="O21" s="38"/>
      <c r="P21" s="38"/>
      <c r="Q21" s="38"/>
      <c r="R21" s="38"/>
      <c r="S21" s="38"/>
      <c r="T21" s="38"/>
    </row>
    <row r="22" spans="1:20" ht="35.1" customHeight="1" x14ac:dyDescent="0.25">
      <c r="A22" s="111"/>
      <c r="B22" s="112"/>
      <c r="C22" s="70">
        <v>19</v>
      </c>
      <c r="D22" s="71" t="s">
        <v>55</v>
      </c>
      <c r="E22" s="72" t="s">
        <v>63</v>
      </c>
      <c r="F22" s="88" t="s">
        <v>90</v>
      </c>
      <c r="G22" s="72" t="s">
        <v>91</v>
      </c>
      <c r="H22" s="73" t="s">
        <v>44</v>
      </c>
      <c r="I22" s="75">
        <v>240.96</v>
      </c>
      <c r="J22" s="68"/>
      <c r="K22" s="65">
        <f t="shared" si="0"/>
        <v>0</v>
      </c>
      <c r="L22" s="66" t="str">
        <f t="shared" si="1"/>
        <v>OK</v>
      </c>
      <c r="M22" s="19"/>
      <c r="N22" s="19"/>
      <c r="O22" s="38"/>
      <c r="P22" s="38"/>
      <c r="Q22" s="38"/>
      <c r="R22" s="38"/>
      <c r="S22" s="38"/>
      <c r="T22" s="38"/>
    </row>
    <row r="23" spans="1:20" ht="35.1" customHeight="1" x14ac:dyDescent="0.25">
      <c r="A23" s="111"/>
      <c r="B23" s="112"/>
      <c r="C23" s="70">
        <v>20</v>
      </c>
      <c r="D23" s="71" t="s">
        <v>69</v>
      </c>
      <c r="E23" s="72" t="s">
        <v>63</v>
      </c>
      <c r="F23" s="88" t="s">
        <v>90</v>
      </c>
      <c r="G23" s="72" t="s">
        <v>91</v>
      </c>
      <c r="H23" s="73" t="s">
        <v>44</v>
      </c>
      <c r="I23" s="75">
        <v>184.5</v>
      </c>
      <c r="J23" s="68"/>
      <c r="K23" s="65">
        <f t="shared" si="0"/>
        <v>0</v>
      </c>
      <c r="L23" s="66" t="str">
        <f t="shared" si="1"/>
        <v>OK</v>
      </c>
      <c r="M23" s="19"/>
      <c r="N23" s="19"/>
      <c r="O23" s="38"/>
      <c r="P23" s="38"/>
      <c r="Q23" s="38"/>
      <c r="R23" s="38"/>
      <c r="S23" s="38"/>
      <c r="T23" s="38"/>
    </row>
    <row r="24" spans="1:20" ht="35.1" customHeight="1" x14ac:dyDescent="0.25">
      <c r="A24" s="111"/>
      <c r="B24" s="112"/>
      <c r="C24" s="70">
        <v>21</v>
      </c>
      <c r="D24" s="71" t="s">
        <v>59</v>
      </c>
      <c r="E24" s="72" t="s">
        <v>63</v>
      </c>
      <c r="F24" s="88" t="s">
        <v>90</v>
      </c>
      <c r="G24" s="72" t="s">
        <v>91</v>
      </c>
      <c r="H24" s="73" t="s">
        <v>44</v>
      </c>
      <c r="I24" s="75">
        <v>86.58</v>
      </c>
      <c r="J24" s="68"/>
      <c r="K24" s="65">
        <f t="shared" si="0"/>
        <v>0</v>
      </c>
      <c r="L24" s="66" t="str">
        <f t="shared" si="1"/>
        <v>OK</v>
      </c>
      <c r="M24" s="19"/>
      <c r="N24" s="19"/>
      <c r="O24" s="38"/>
      <c r="P24" s="38"/>
      <c r="Q24" s="38"/>
      <c r="R24" s="38"/>
      <c r="S24" s="38"/>
      <c r="T24" s="38"/>
    </row>
    <row r="25" spans="1:20" ht="35.1" customHeight="1" x14ac:dyDescent="0.25">
      <c r="A25" s="101"/>
      <c r="B25" s="112"/>
      <c r="C25" s="70">
        <v>22</v>
      </c>
      <c r="D25" s="71" t="s">
        <v>70</v>
      </c>
      <c r="E25" s="72" t="s">
        <v>63</v>
      </c>
      <c r="F25" s="88" t="s">
        <v>90</v>
      </c>
      <c r="G25" s="72" t="s">
        <v>91</v>
      </c>
      <c r="H25" s="73" t="s">
        <v>44</v>
      </c>
      <c r="I25" s="75">
        <v>75.849999999999994</v>
      </c>
      <c r="J25" s="68"/>
      <c r="K25" s="65">
        <f t="shared" si="0"/>
        <v>0</v>
      </c>
      <c r="L25" s="66" t="str">
        <f t="shared" si="1"/>
        <v>OK</v>
      </c>
      <c r="M25" s="19"/>
      <c r="N25" s="19"/>
      <c r="O25" s="38"/>
      <c r="P25" s="38"/>
      <c r="Q25" s="38"/>
      <c r="R25" s="38"/>
      <c r="S25" s="38"/>
      <c r="T25" s="38"/>
    </row>
    <row r="26" spans="1:20" ht="35.1" customHeight="1" x14ac:dyDescent="0.25">
      <c r="A26" s="104" t="s">
        <v>80</v>
      </c>
      <c r="B26" s="113">
        <v>3</v>
      </c>
      <c r="C26" s="60">
        <v>23</v>
      </c>
      <c r="D26" s="61" t="s">
        <v>50</v>
      </c>
      <c r="E26" s="62" t="s">
        <v>46</v>
      </c>
      <c r="F26" s="87" t="s">
        <v>90</v>
      </c>
      <c r="G26" s="62" t="s">
        <v>91</v>
      </c>
      <c r="H26" s="63" t="s">
        <v>44</v>
      </c>
      <c r="I26" s="89">
        <v>269.64999999999998</v>
      </c>
      <c r="J26" s="68"/>
      <c r="K26" s="65">
        <f t="shared" si="0"/>
        <v>0</v>
      </c>
      <c r="L26" s="66" t="str">
        <f t="shared" si="1"/>
        <v>OK</v>
      </c>
      <c r="M26" s="19"/>
      <c r="N26" s="19"/>
      <c r="O26" s="38"/>
      <c r="P26" s="38"/>
      <c r="Q26" s="38"/>
      <c r="R26" s="38"/>
      <c r="S26" s="38"/>
      <c r="T26" s="38"/>
    </row>
    <row r="27" spans="1:20" ht="35.1" customHeight="1" x14ac:dyDescent="0.25">
      <c r="A27" s="105"/>
      <c r="B27" s="113"/>
      <c r="C27" s="60">
        <v>24</v>
      </c>
      <c r="D27" s="61" t="s">
        <v>51</v>
      </c>
      <c r="E27" s="62" t="s">
        <v>46</v>
      </c>
      <c r="F27" s="87" t="s">
        <v>90</v>
      </c>
      <c r="G27" s="62" t="s">
        <v>91</v>
      </c>
      <c r="H27" s="63" t="s">
        <v>44</v>
      </c>
      <c r="I27" s="89">
        <v>162.53</v>
      </c>
      <c r="J27" s="68"/>
      <c r="K27" s="65">
        <f t="shared" si="0"/>
        <v>0</v>
      </c>
      <c r="L27" s="66" t="str">
        <f t="shared" si="1"/>
        <v>OK</v>
      </c>
      <c r="M27" s="19"/>
      <c r="N27" s="19"/>
      <c r="O27" s="38"/>
      <c r="P27" s="38"/>
      <c r="Q27" s="38"/>
      <c r="R27" s="38"/>
      <c r="S27" s="38"/>
      <c r="T27" s="38"/>
    </row>
    <row r="28" spans="1:20" ht="35.1" customHeight="1" x14ac:dyDescent="0.25">
      <c r="A28" s="105"/>
      <c r="B28" s="113"/>
      <c r="C28" s="60">
        <v>25</v>
      </c>
      <c r="D28" s="61" t="s">
        <v>52</v>
      </c>
      <c r="E28" s="62" t="s">
        <v>46</v>
      </c>
      <c r="F28" s="87" t="s">
        <v>90</v>
      </c>
      <c r="G28" s="62" t="s">
        <v>91</v>
      </c>
      <c r="H28" s="63" t="s">
        <v>44</v>
      </c>
      <c r="I28" s="89">
        <v>291.18</v>
      </c>
      <c r="J28" s="68"/>
      <c r="K28" s="65">
        <f t="shared" si="0"/>
        <v>0</v>
      </c>
      <c r="L28" s="66" t="str">
        <f t="shared" si="1"/>
        <v>OK</v>
      </c>
      <c r="M28" s="19"/>
      <c r="N28" s="19"/>
      <c r="O28" s="38"/>
      <c r="P28" s="38"/>
      <c r="Q28" s="38"/>
      <c r="R28" s="38"/>
      <c r="S28" s="38"/>
      <c r="T28" s="38"/>
    </row>
    <row r="29" spans="1:20" ht="35.1" customHeight="1" x14ac:dyDescent="0.25">
      <c r="A29" s="106"/>
      <c r="B29" s="113"/>
      <c r="C29" s="60">
        <v>26</v>
      </c>
      <c r="D29" s="61" t="s">
        <v>57</v>
      </c>
      <c r="E29" s="62" t="s">
        <v>46</v>
      </c>
      <c r="F29" s="87" t="s">
        <v>90</v>
      </c>
      <c r="G29" s="62" t="s">
        <v>91</v>
      </c>
      <c r="H29" s="63" t="s">
        <v>44</v>
      </c>
      <c r="I29" s="89">
        <v>246.62</v>
      </c>
      <c r="J29" s="68"/>
      <c r="K29" s="65">
        <f t="shared" si="0"/>
        <v>0</v>
      </c>
      <c r="L29" s="66" t="str">
        <f t="shared" si="1"/>
        <v>OK</v>
      </c>
      <c r="M29" s="19"/>
      <c r="N29" s="19"/>
      <c r="O29" s="38"/>
      <c r="P29" s="38"/>
      <c r="Q29" s="38"/>
      <c r="R29" s="38"/>
      <c r="S29" s="38"/>
      <c r="T29" s="38"/>
    </row>
    <row r="30" spans="1:20" ht="35.1" customHeight="1" x14ac:dyDescent="0.25">
      <c r="A30" s="100" t="s">
        <v>81</v>
      </c>
      <c r="B30" s="102">
        <v>4</v>
      </c>
      <c r="C30" s="70">
        <v>27</v>
      </c>
      <c r="D30" s="71" t="s">
        <v>82</v>
      </c>
      <c r="E30" s="72" t="s">
        <v>83</v>
      </c>
      <c r="F30" s="88" t="s">
        <v>92</v>
      </c>
      <c r="G30" s="72" t="s">
        <v>93</v>
      </c>
      <c r="H30" s="73" t="s">
        <v>94</v>
      </c>
      <c r="I30" s="90">
        <v>3576.66</v>
      </c>
      <c r="J30" s="68"/>
      <c r="K30" s="65">
        <f t="shared" si="0"/>
        <v>0</v>
      </c>
      <c r="L30" s="66" t="str">
        <f t="shared" si="1"/>
        <v>OK</v>
      </c>
      <c r="M30" s="19"/>
      <c r="N30" s="19"/>
      <c r="O30" s="38"/>
      <c r="P30" s="38"/>
      <c r="Q30" s="38"/>
      <c r="R30" s="38"/>
      <c r="S30" s="38"/>
      <c r="T30" s="38"/>
    </row>
    <row r="31" spans="1:20" ht="35.1" customHeight="1" x14ac:dyDescent="0.25">
      <c r="A31" s="101"/>
      <c r="B31" s="103"/>
      <c r="C31" s="70">
        <v>28</v>
      </c>
      <c r="D31" s="71" t="s">
        <v>84</v>
      </c>
      <c r="E31" s="72" t="s">
        <v>83</v>
      </c>
      <c r="F31" s="88" t="s">
        <v>92</v>
      </c>
      <c r="G31" s="72" t="s">
        <v>93</v>
      </c>
      <c r="H31" s="73" t="s">
        <v>94</v>
      </c>
      <c r="I31" s="90">
        <v>2115.5500000000002</v>
      </c>
      <c r="J31" s="68">
        <v>5</v>
      </c>
      <c r="K31" s="65">
        <f t="shared" si="0"/>
        <v>4</v>
      </c>
      <c r="L31" s="66" t="str">
        <f t="shared" si="1"/>
        <v>OK</v>
      </c>
      <c r="M31" s="19">
        <v>1</v>
      </c>
      <c r="N31" s="19"/>
      <c r="O31" s="38"/>
      <c r="P31" s="38"/>
      <c r="Q31" s="38"/>
      <c r="R31" s="38"/>
      <c r="S31" s="38"/>
      <c r="T31" s="38"/>
    </row>
    <row r="32" spans="1:20" ht="35.1" customHeight="1" x14ac:dyDescent="0.25">
      <c r="A32" s="104" t="s">
        <v>80</v>
      </c>
      <c r="B32" s="107">
        <v>5</v>
      </c>
      <c r="C32" s="60">
        <v>29</v>
      </c>
      <c r="D32" s="61" t="s">
        <v>42</v>
      </c>
      <c r="E32" s="62" t="s">
        <v>85</v>
      </c>
      <c r="F32" s="87" t="s">
        <v>90</v>
      </c>
      <c r="G32" s="62" t="s">
        <v>91</v>
      </c>
      <c r="H32" s="63" t="s">
        <v>44</v>
      </c>
      <c r="I32" s="91">
        <v>1231.6600000000001</v>
      </c>
      <c r="J32" s="68"/>
      <c r="K32" s="65">
        <f t="shared" si="0"/>
        <v>0</v>
      </c>
      <c r="L32" s="66" t="str">
        <f t="shared" si="1"/>
        <v>OK</v>
      </c>
      <c r="M32" s="19"/>
      <c r="N32" s="19"/>
      <c r="O32" s="38"/>
      <c r="P32" s="38"/>
      <c r="Q32" s="38"/>
      <c r="R32" s="38"/>
      <c r="S32" s="38"/>
      <c r="T32" s="38"/>
    </row>
    <row r="33" spans="1:20" ht="35.1" customHeight="1" x14ac:dyDescent="0.25">
      <c r="A33" s="105"/>
      <c r="B33" s="108"/>
      <c r="C33" s="60">
        <v>30</v>
      </c>
      <c r="D33" s="61" t="s">
        <v>86</v>
      </c>
      <c r="E33" s="62" t="s">
        <v>85</v>
      </c>
      <c r="F33" s="87" t="s">
        <v>90</v>
      </c>
      <c r="G33" s="62" t="s">
        <v>91</v>
      </c>
      <c r="H33" s="63" t="s">
        <v>44</v>
      </c>
      <c r="I33" s="91">
        <v>398.33</v>
      </c>
      <c r="J33" s="68"/>
      <c r="K33" s="65">
        <f t="shared" si="0"/>
        <v>0</v>
      </c>
      <c r="L33" s="66" t="str">
        <f t="shared" si="1"/>
        <v>OK</v>
      </c>
      <c r="M33" s="19"/>
      <c r="N33" s="19"/>
      <c r="O33" s="38"/>
      <c r="P33" s="38"/>
      <c r="Q33" s="38"/>
      <c r="R33" s="38"/>
      <c r="S33" s="38"/>
      <c r="T33" s="38"/>
    </row>
    <row r="34" spans="1:20" ht="35.1" customHeight="1" x14ac:dyDescent="0.25">
      <c r="A34" s="105"/>
      <c r="B34" s="108"/>
      <c r="C34" s="60">
        <v>31</v>
      </c>
      <c r="D34" s="61" t="s">
        <v>45</v>
      </c>
      <c r="E34" s="62" t="s">
        <v>46</v>
      </c>
      <c r="F34" s="87" t="s">
        <v>90</v>
      </c>
      <c r="G34" s="62" t="s">
        <v>91</v>
      </c>
      <c r="H34" s="63" t="s">
        <v>44</v>
      </c>
      <c r="I34" s="91">
        <v>163.33000000000001</v>
      </c>
      <c r="J34" s="68"/>
      <c r="K34" s="65">
        <f t="shared" si="0"/>
        <v>0</v>
      </c>
      <c r="L34" s="66" t="str">
        <f t="shared" si="1"/>
        <v>OK</v>
      </c>
      <c r="M34" s="19"/>
      <c r="N34" s="19"/>
      <c r="O34" s="38"/>
      <c r="P34" s="38"/>
      <c r="Q34" s="38"/>
      <c r="R34" s="38"/>
      <c r="S34" s="38"/>
      <c r="T34" s="38"/>
    </row>
    <row r="35" spans="1:20" ht="35.1" customHeight="1" x14ac:dyDescent="0.25">
      <c r="A35" s="105"/>
      <c r="B35" s="108"/>
      <c r="C35" s="60">
        <v>32</v>
      </c>
      <c r="D35" s="61" t="s">
        <v>47</v>
      </c>
      <c r="E35" s="62" t="s">
        <v>46</v>
      </c>
      <c r="F35" s="87" t="s">
        <v>90</v>
      </c>
      <c r="G35" s="62" t="s">
        <v>91</v>
      </c>
      <c r="H35" s="63" t="s">
        <v>44</v>
      </c>
      <c r="I35" s="91">
        <v>91.66</v>
      </c>
      <c r="J35" s="68"/>
      <c r="K35" s="65">
        <f t="shared" si="0"/>
        <v>0</v>
      </c>
      <c r="L35" s="66" t="str">
        <f t="shared" si="1"/>
        <v>OK</v>
      </c>
      <c r="M35" s="19"/>
      <c r="N35" s="19"/>
      <c r="O35" s="38"/>
      <c r="P35" s="38"/>
      <c r="Q35" s="38"/>
      <c r="R35" s="38"/>
      <c r="S35" s="38"/>
      <c r="T35" s="38"/>
    </row>
    <row r="36" spans="1:20" ht="35.1" customHeight="1" x14ac:dyDescent="0.25">
      <c r="A36" s="105"/>
      <c r="B36" s="108"/>
      <c r="C36" s="60">
        <v>33</v>
      </c>
      <c r="D36" s="61" t="s">
        <v>48</v>
      </c>
      <c r="E36" s="62" t="s">
        <v>46</v>
      </c>
      <c r="F36" s="87" t="s">
        <v>90</v>
      </c>
      <c r="G36" s="62" t="s">
        <v>91</v>
      </c>
      <c r="H36" s="63" t="s">
        <v>44</v>
      </c>
      <c r="I36" s="91">
        <v>156.66</v>
      </c>
      <c r="J36" s="68"/>
      <c r="K36" s="65">
        <f t="shared" si="0"/>
        <v>0</v>
      </c>
      <c r="L36" s="66" t="str">
        <f t="shared" si="1"/>
        <v>OK</v>
      </c>
      <c r="M36" s="19"/>
      <c r="N36" s="19"/>
      <c r="O36" s="38"/>
      <c r="P36" s="38"/>
      <c r="Q36" s="38"/>
      <c r="R36" s="38"/>
      <c r="S36" s="38"/>
      <c r="T36" s="38"/>
    </row>
    <row r="37" spans="1:20" ht="35.1" customHeight="1" x14ac:dyDescent="0.25">
      <c r="A37" s="105"/>
      <c r="B37" s="108"/>
      <c r="C37" s="60">
        <v>34</v>
      </c>
      <c r="D37" s="61" t="s">
        <v>49</v>
      </c>
      <c r="E37" s="62" t="s">
        <v>46</v>
      </c>
      <c r="F37" s="87" t="s">
        <v>90</v>
      </c>
      <c r="G37" s="62" t="s">
        <v>91</v>
      </c>
      <c r="H37" s="63" t="s">
        <v>44</v>
      </c>
      <c r="I37" s="91">
        <v>336.66</v>
      </c>
      <c r="J37" s="68"/>
      <c r="K37" s="65">
        <f t="shared" si="0"/>
        <v>0</v>
      </c>
      <c r="L37" s="66" t="str">
        <f t="shared" si="1"/>
        <v>OK</v>
      </c>
      <c r="M37" s="19"/>
      <c r="N37" s="19"/>
      <c r="O37" s="38"/>
      <c r="P37" s="38"/>
      <c r="Q37" s="38"/>
      <c r="R37" s="38"/>
      <c r="S37" s="38"/>
      <c r="T37" s="38"/>
    </row>
    <row r="38" spans="1:20" ht="35.1" customHeight="1" x14ac:dyDescent="0.25">
      <c r="A38" s="105"/>
      <c r="B38" s="108"/>
      <c r="C38" s="60">
        <v>35</v>
      </c>
      <c r="D38" s="61" t="s">
        <v>50</v>
      </c>
      <c r="E38" s="62" t="s">
        <v>46</v>
      </c>
      <c r="F38" s="87" t="s">
        <v>90</v>
      </c>
      <c r="G38" s="62" t="s">
        <v>91</v>
      </c>
      <c r="H38" s="63" t="s">
        <v>44</v>
      </c>
      <c r="I38" s="91">
        <v>158.33000000000001</v>
      </c>
      <c r="J38" s="68"/>
      <c r="K38" s="65">
        <f t="shared" si="0"/>
        <v>0</v>
      </c>
      <c r="L38" s="66" t="str">
        <f t="shared" si="1"/>
        <v>OK</v>
      </c>
      <c r="M38" s="19"/>
      <c r="N38" s="19"/>
      <c r="O38" s="38"/>
      <c r="P38" s="38"/>
      <c r="Q38" s="38"/>
      <c r="R38" s="38"/>
      <c r="S38" s="38"/>
      <c r="T38" s="38"/>
    </row>
    <row r="39" spans="1:20" ht="35.1" customHeight="1" x14ac:dyDescent="0.25">
      <c r="A39" s="105"/>
      <c r="B39" s="108"/>
      <c r="C39" s="60">
        <v>36</v>
      </c>
      <c r="D39" s="61" t="s">
        <v>51</v>
      </c>
      <c r="E39" s="62" t="s">
        <v>46</v>
      </c>
      <c r="F39" s="87" t="s">
        <v>90</v>
      </c>
      <c r="G39" s="62" t="s">
        <v>91</v>
      </c>
      <c r="H39" s="63" t="s">
        <v>44</v>
      </c>
      <c r="I39" s="91">
        <v>98.33</v>
      </c>
      <c r="J39" s="68"/>
      <c r="K39" s="65">
        <f t="shared" si="0"/>
        <v>0</v>
      </c>
      <c r="L39" s="66" t="str">
        <f t="shared" si="1"/>
        <v>OK</v>
      </c>
      <c r="M39" s="19"/>
      <c r="N39" s="19"/>
      <c r="O39" s="38"/>
      <c r="P39" s="38"/>
      <c r="Q39" s="38"/>
      <c r="R39" s="38"/>
      <c r="S39" s="38"/>
      <c r="T39" s="38"/>
    </row>
    <row r="40" spans="1:20" ht="35.1" customHeight="1" x14ac:dyDescent="0.25">
      <c r="A40" s="105"/>
      <c r="B40" s="108"/>
      <c r="C40" s="60">
        <v>37</v>
      </c>
      <c r="D40" s="61" t="s">
        <v>52</v>
      </c>
      <c r="E40" s="62" t="s">
        <v>46</v>
      </c>
      <c r="F40" s="87" t="s">
        <v>90</v>
      </c>
      <c r="G40" s="62" t="s">
        <v>91</v>
      </c>
      <c r="H40" s="63" t="s">
        <v>44</v>
      </c>
      <c r="I40" s="91">
        <v>143.33000000000001</v>
      </c>
      <c r="J40" s="68"/>
      <c r="K40" s="65">
        <f t="shared" si="0"/>
        <v>0</v>
      </c>
      <c r="L40" s="66" t="str">
        <f t="shared" si="1"/>
        <v>OK</v>
      </c>
      <c r="M40" s="19"/>
      <c r="N40" s="19"/>
      <c r="O40" s="38"/>
      <c r="P40" s="38"/>
      <c r="Q40" s="38"/>
      <c r="R40" s="38"/>
      <c r="S40" s="38"/>
      <c r="T40" s="38"/>
    </row>
    <row r="41" spans="1:20" ht="35.1" customHeight="1" x14ac:dyDescent="0.25">
      <c r="A41" s="105"/>
      <c r="B41" s="108"/>
      <c r="C41" s="60">
        <v>38</v>
      </c>
      <c r="D41" s="61" t="s">
        <v>53</v>
      </c>
      <c r="E41" s="62" t="s">
        <v>85</v>
      </c>
      <c r="F41" s="87" t="s">
        <v>90</v>
      </c>
      <c r="G41" s="62" t="s">
        <v>91</v>
      </c>
      <c r="H41" s="63" t="s">
        <v>44</v>
      </c>
      <c r="I41" s="91">
        <v>465</v>
      </c>
      <c r="J41" s="68"/>
      <c r="K41" s="65">
        <f t="shared" si="0"/>
        <v>0</v>
      </c>
      <c r="L41" s="66" t="str">
        <f t="shared" si="1"/>
        <v>OK</v>
      </c>
      <c r="M41" s="19"/>
      <c r="N41" s="19"/>
      <c r="O41" s="38"/>
      <c r="P41" s="38"/>
      <c r="Q41" s="38"/>
      <c r="R41" s="38"/>
      <c r="S41" s="38"/>
      <c r="T41" s="38"/>
    </row>
    <row r="42" spans="1:20" ht="35.1" customHeight="1" x14ac:dyDescent="0.25">
      <c r="A42" s="105"/>
      <c r="B42" s="108"/>
      <c r="C42" s="60">
        <v>39</v>
      </c>
      <c r="D42" s="61" t="s">
        <v>54</v>
      </c>
      <c r="E42" s="62" t="s">
        <v>85</v>
      </c>
      <c r="F42" s="87" t="s">
        <v>90</v>
      </c>
      <c r="G42" s="62" t="s">
        <v>91</v>
      </c>
      <c r="H42" s="63" t="s">
        <v>44</v>
      </c>
      <c r="I42" s="91">
        <v>1298.33</v>
      </c>
      <c r="J42" s="68"/>
      <c r="K42" s="65">
        <f t="shared" si="0"/>
        <v>0</v>
      </c>
      <c r="L42" s="66" t="str">
        <f t="shared" si="1"/>
        <v>OK</v>
      </c>
      <c r="M42" s="19"/>
      <c r="N42" s="19"/>
      <c r="O42" s="38"/>
      <c r="P42" s="38"/>
      <c r="Q42" s="38"/>
      <c r="R42" s="38"/>
      <c r="S42" s="38"/>
      <c r="T42" s="38"/>
    </row>
    <row r="43" spans="1:20" ht="35.1" customHeight="1" x14ac:dyDescent="0.25">
      <c r="A43" s="105"/>
      <c r="B43" s="108"/>
      <c r="C43" s="60">
        <v>40</v>
      </c>
      <c r="D43" s="61" t="s">
        <v>55</v>
      </c>
      <c r="E43" s="62" t="s">
        <v>85</v>
      </c>
      <c r="F43" s="87" t="s">
        <v>90</v>
      </c>
      <c r="G43" s="62" t="s">
        <v>91</v>
      </c>
      <c r="H43" s="63" t="s">
        <v>44</v>
      </c>
      <c r="I43" s="91">
        <v>610</v>
      </c>
      <c r="J43" s="68"/>
      <c r="K43" s="65">
        <f t="shared" si="0"/>
        <v>0</v>
      </c>
      <c r="L43" s="66" t="str">
        <f t="shared" si="1"/>
        <v>OK</v>
      </c>
      <c r="M43" s="92"/>
      <c r="N43" s="92"/>
      <c r="O43" s="38"/>
      <c r="P43" s="38"/>
      <c r="Q43" s="38"/>
      <c r="R43" s="38"/>
      <c r="S43" s="38"/>
      <c r="T43" s="38"/>
    </row>
    <row r="44" spans="1:20" ht="35.1" customHeight="1" x14ac:dyDescent="0.25">
      <c r="A44" s="105"/>
      <c r="B44" s="108"/>
      <c r="C44" s="60">
        <v>41</v>
      </c>
      <c r="D44" s="61" t="s">
        <v>56</v>
      </c>
      <c r="E44" s="62" t="s">
        <v>85</v>
      </c>
      <c r="F44" s="87" t="s">
        <v>90</v>
      </c>
      <c r="G44" s="62" t="s">
        <v>91</v>
      </c>
      <c r="H44" s="63" t="s">
        <v>44</v>
      </c>
      <c r="I44" s="91">
        <v>378.33</v>
      </c>
      <c r="J44" s="68"/>
      <c r="K44" s="65">
        <f t="shared" si="0"/>
        <v>0</v>
      </c>
      <c r="L44" s="66" t="str">
        <f t="shared" si="1"/>
        <v>OK</v>
      </c>
      <c r="M44" s="92"/>
      <c r="N44" s="92"/>
      <c r="O44" s="38"/>
      <c r="P44" s="38"/>
      <c r="Q44" s="38"/>
      <c r="R44" s="38"/>
      <c r="S44" s="38"/>
      <c r="T44" s="38"/>
    </row>
    <row r="45" spans="1:20" ht="35.1" customHeight="1" x14ac:dyDescent="0.25">
      <c r="A45" s="105"/>
      <c r="B45" s="108"/>
      <c r="C45" s="60">
        <v>42</v>
      </c>
      <c r="D45" s="61" t="s">
        <v>57</v>
      </c>
      <c r="E45" s="62" t="s">
        <v>46</v>
      </c>
      <c r="F45" s="87" t="s">
        <v>90</v>
      </c>
      <c r="G45" s="62" t="s">
        <v>91</v>
      </c>
      <c r="H45" s="63" t="s">
        <v>44</v>
      </c>
      <c r="I45" s="91">
        <v>145</v>
      </c>
      <c r="J45" s="68"/>
      <c r="K45" s="65">
        <f t="shared" si="0"/>
        <v>0</v>
      </c>
      <c r="L45" s="66" t="str">
        <f t="shared" si="1"/>
        <v>OK</v>
      </c>
      <c r="M45" s="92"/>
      <c r="N45" s="92"/>
      <c r="O45" s="38"/>
      <c r="P45" s="38"/>
      <c r="Q45" s="38"/>
      <c r="R45" s="38"/>
      <c r="S45" s="38"/>
      <c r="T45" s="38"/>
    </row>
    <row r="46" spans="1:20" ht="35.1" customHeight="1" x14ac:dyDescent="0.25">
      <c r="A46" s="105"/>
      <c r="B46" s="108"/>
      <c r="C46" s="60">
        <v>43</v>
      </c>
      <c r="D46" s="61" t="s">
        <v>58</v>
      </c>
      <c r="E46" s="62" t="s">
        <v>46</v>
      </c>
      <c r="F46" s="87" t="s">
        <v>90</v>
      </c>
      <c r="G46" s="62" t="s">
        <v>91</v>
      </c>
      <c r="H46" s="63" t="s">
        <v>44</v>
      </c>
      <c r="I46" s="91">
        <v>100</v>
      </c>
      <c r="J46" s="68"/>
      <c r="K46" s="65">
        <f t="shared" si="0"/>
        <v>0</v>
      </c>
      <c r="L46" s="66" t="str">
        <f t="shared" si="1"/>
        <v>OK</v>
      </c>
      <c r="M46" s="92"/>
      <c r="N46" s="92"/>
      <c r="O46" s="38"/>
      <c r="P46" s="38"/>
      <c r="Q46" s="38"/>
      <c r="R46" s="38"/>
      <c r="S46" s="38"/>
      <c r="T46" s="38"/>
    </row>
    <row r="47" spans="1:20" ht="35.1" customHeight="1" x14ac:dyDescent="0.25">
      <c r="A47" s="106"/>
      <c r="B47" s="109"/>
      <c r="C47" s="60">
        <v>44</v>
      </c>
      <c r="D47" s="61" t="s">
        <v>59</v>
      </c>
      <c r="E47" s="62" t="s">
        <v>85</v>
      </c>
      <c r="F47" s="87" t="s">
        <v>90</v>
      </c>
      <c r="G47" s="62" t="s">
        <v>91</v>
      </c>
      <c r="H47" s="63" t="s">
        <v>44</v>
      </c>
      <c r="I47" s="91">
        <v>385</v>
      </c>
      <c r="J47" s="68"/>
      <c r="K47" s="65">
        <f t="shared" si="0"/>
        <v>0</v>
      </c>
      <c r="L47" s="66" t="str">
        <f t="shared" si="1"/>
        <v>OK</v>
      </c>
      <c r="M47" s="92"/>
      <c r="N47" s="92"/>
      <c r="O47" s="38"/>
      <c r="P47" s="38"/>
      <c r="Q47" s="38"/>
      <c r="R47" s="38"/>
      <c r="S47" s="38"/>
      <c r="T47" s="38"/>
    </row>
  </sheetData>
  <mergeCells count="22">
    <mergeCell ref="A32:A47"/>
    <mergeCell ref="B32:B47"/>
    <mergeCell ref="R1:R2"/>
    <mergeCell ref="S1:S2"/>
    <mergeCell ref="T1:T2"/>
    <mergeCell ref="M1:M2"/>
    <mergeCell ref="N1:N2"/>
    <mergeCell ref="O1:O2"/>
    <mergeCell ref="P1:P2"/>
    <mergeCell ref="Q1:Q2"/>
    <mergeCell ref="D1:I1"/>
    <mergeCell ref="J1:L1"/>
    <mergeCell ref="A2:L2"/>
    <mergeCell ref="A1:C1"/>
    <mergeCell ref="A4:A13"/>
    <mergeCell ref="B4:B13"/>
    <mergeCell ref="A14:A25"/>
    <mergeCell ref="B14:B25"/>
    <mergeCell ref="A26:A29"/>
    <mergeCell ref="B26:B29"/>
    <mergeCell ref="A30:A31"/>
    <mergeCell ref="B30:B31"/>
  </mergeCells>
  <conditionalFormatting sqref="N4">
    <cfRule type="cellIs" dxfId="29" priority="10" stopIfTrue="1" operator="greaterThan">
      <formula>0</formula>
    </cfRule>
    <cfRule type="cellIs" dxfId="28" priority="11" stopIfTrue="1" operator="greaterThan">
      <formula>0</formula>
    </cfRule>
    <cfRule type="cellIs" dxfId="27" priority="12" stopIfTrue="1" operator="greaterThan">
      <formula>0</formula>
    </cfRule>
  </conditionalFormatting>
  <conditionalFormatting sqref="N5:N42">
    <cfRule type="cellIs" dxfId="26" priority="7" stopIfTrue="1" operator="greaterThan">
      <formula>0</formula>
    </cfRule>
    <cfRule type="cellIs" dxfId="25" priority="8" stopIfTrue="1" operator="greaterThan">
      <formula>0</formula>
    </cfRule>
    <cfRule type="cellIs" dxfId="24" priority="9" stopIfTrue="1" operator="greaterThan">
      <formula>0</formula>
    </cfRule>
  </conditionalFormatting>
  <conditionalFormatting sqref="M4">
    <cfRule type="cellIs" dxfId="23" priority="4" stopIfTrue="1" operator="greaterThan">
      <formula>0</formula>
    </cfRule>
    <cfRule type="cellIs" dxfId="22" priority="5" stopIfTrue="1" operator="greaterThan">
      <formula>0</formula>
    </cfRule>
    <cfRule type="cellIs" dxfId="21" priority="6" stopIfTrue="1" operator="greaterThan">
      <formula>0</formula>
    </cfRule>
  </conditionalFormatting>
  <conditionalFormatting sqref="M5:M42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="84" zoomScaleNormal="84" workbookViewId="0">
      <selection activeCell="J4" sqref="J4:J47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4" bestFit="1" customWidth="1"/>
    <col min="4" max="4" width="22" style="1" customWidth="1"/>
    <col min="5" max="5" width="9.85546875" style="1" customWidth="1"/>
    <col min="6" max="6" width="12.140625" style="1" customWidth="1"/>
    <col min="7" max="7" width="13.7109375" style="1" customWidth="1"/>
    <col min="8" max="8" width="17" style="1" customWidth="1"/>
    <col min="9" max="9" width="12.7109375" style="55" bestFit="1" customWidth="1"/>
    <col min="10" max="10" width="11.28515625" style="20" customWidth="1"/>
    <col min="11" max="11" width="13.28515625" style="35" customWidth="1"/>
    <col min="12" max="12" width="12.5703125" style="17" customWidth="1"/>
    <col min="13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99" t="s">
        <v>77</v>
      </c>
      <c r="B1" s="99"/>
      <c r="C1" s="99"/>
      <c r="D1" s="99" t="s">
        <v>75</v>
      </c>
      <c r="E1" s="99"/>
      <c r="F1" s="99"/>
      <c r="G1" s="99"/>
      <c r="H1" s="99"/>
      <c r="I1" s="99"/>
      <c r="J1" s="99" t="s">
        <v>76</v>
      </c>
      <c r="K1" s="99"/>
      <c r="L1" s="99"/>
      <c r="M1" s="98" t="s">
        <v>78</v>
      </c>
      <c r="N1" s="98" t="s">
        <v>78</v>
      </c>
      <c r="O1" s="98" t="s">
        <v>78</v>
      </c>
      <c r="P1" s="98" t="s">
        <v>78</v>
      </c>
      <c r="Q1" s="98" t="s">
        <v>78</v>
      </c>
      <c r="R1" s="98" t="s">
        <v>78</v>
      </c>
      <c r="S1" s="98" t="s">
        <v>78</v>
      </c>
      <c r="T1" s="98" t="s">
        <v>78</v>
      </c>
    </row>
    <row r="2" spans="1:20" ht="21.75" customHeight="1" x14ac:dyDescent="0.25">
      <c r="A2" s="99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8"/>
      <c r="N2" s="98"/>
      <c r="O2" s="98"/>
      <c r="P2" s="98"/>
      <c r="Q2" s="98"/>
      <c r="R2" s="98"/>
      <c r="S2" s="98"/>
      <c r="T2" s="98"/>
    </row>
    <row r="3" spans="1:20" s="16" customFormat="1" ht="45" x14ac:dyDescent="0.2">
      <c r="A3" s="81" t="s">
        <v>2</v>
      </c>
      <c r="B3" s="81" t="s">
        <v>1</v>
      </c>
      <c r="C3" s="82" t="s">
        <v>3</v>
      </c>
      <c r="D3" s="82" t="s">
        <v>33</v>
      </c>
      <c r="E3" s="82" t="s">
        <v>41</v>
      </c>
      <c r="F3" s="83" t="s">
        <v>87</v>
      </c>
      <c r="G3" s="83" t="s">
        <v>88</v>
      </c>
      <c r="H3" s="83" t="s">
        <v>89</v>
      </c>
      <c r="I3" s="84" t="s">
        <v>4</v>
      </c>
      <c r="J3" s="85" t="s">
        <v>26</v>
      </c>
      <c r="K3" s="86" t="s">
        <v>0</v>
      </c>
      <c r="L3" s="81" t="s">
        <v>5</v>
      </c>
      <c r="M3" s="28" t="s">
        <v>79</v>
      </c>
      <c r="N3" s="28" t="s">
        <v>79</v>
      </c>
      <c r="O3" s="28" t="s">
        <v>79</v>
      </c>
      <c r="P3" s="28" t="s">
        <v>79</v>
      </c>
      <c r="Q3" s="28" t="s">
        <v>79</v>
      </c>
      <c r="R3" s="28" t="s">
        <v>79</v>
      </c>
      <c r="S3" s="28" t="s">
        <v>79</v>
      </c>
      <c r="T3" s="28" t="s">
        <v>79</v>
      </c>
    </row>
    <row r="4" spans="1:20" ht="35.1" customHeight="1" x14ac:dyDescent="0.25">
      <c r="A4" s="104" t="s">
        <v>80</v>
      </c>
      <c r="B4" s="110">
        <v>1</v>
      </c>
      <c r="C4" s="60">
        <v>1</v>
      </c>
      <c r="D4" s="61" t="s">
        <v>45</v>
      </c>
      <c r="E4" s="62" t="s">
        <v>46</v>
      </c>
      <c r="F4" s="87" t="s">
        <v>90</v>
      </c>
      <c r="G4" s="62" t="s">
        <v>91</v>
      </c>
      <c r="H4" s="63" t="s">
        <v>44</v>
      </c>
      <c r="I4" s="74">
        <v>281.11</v>
      </c>
      <c r="J4" s="64"/>
      <c r="K4" s="65">
        <f t="shared" ref="K4:K47" si="0">J4-(SUM(M4:V4))</f>
        <v>0</v>
      </c>
      <c r="L4" s="66" t="str">
        <f>IF(K4&lt;0,"ATENÇÃO","OK")</f>
        <v>OK</v>
      </c>
      <c r="M4" s="19"/>
      <c r="N4" s="19"/>
      <c r="O4" s="38"/>
      <c r="P4" s="38"/>
      <c r="Q4" s="38"/>
      <c r="R4" s="38"/>
      <c r="S4" s="38"/>
      <c r="T4" s="38"/>
    </row>
    <row r="5" spans="1:20" ht="35.1" customHeight="1" x14ac:dyDescent="0.25">
      <c r="A5" s="105"/>
      <c r="B5" s="110"/>
      <c r="C5" s="60">
        <v>2</v>
      </c>
      <c r="D5" s="61" t="s">
        <v>47</v>
      </c>
      <c r="E5" s="62" t="s">
        <v>46</v>
      </c>
      <c r="F5" s="87" t="s">
        <v>90</v>
      </c>
      <c r="G5" s="62" t="s">
        <v>91</v>
      </c>
      <c r="H5" s="63" t="s">
        <v>44</v>
      </c>
      <c r="I5" s="74">
        <v>207.81</v>
      </c>
      <c r="J5" s="64"/>
      <c r="K5" s="65">
        <f t="shared" si="0"/>
        <v>0</v>
      </c>
      <c r="L5" s="66" t="str">
        <f t="shared" ref="L5:L47" si="1">IF(K5&lt;0,"ATENÇÃO","OK")</f>
        <v>OK</v>
      </c>
      <c r="M5" s="19"/>
      <c r="N5" s="19"/>
      <c r="O5" s="38"/>
      <c r="P5" s="38"/>
      <c r="Q5" s="38"/>
      <c r="R5" s="38"/>
      <c r="S5" s="38"/>
      <c r="T5" s="38"/>
    </row>
    <row r="6" spans="1:20" ht="35.1" customHeight="1" x14ac:dyDescent="0.25">
      <c r="A6" s="105"/>
      <c r="B6" s="110"/>
      <c r="C6" s="60">
        <v>3</v>
      </c>
      <c r="D6" s="61" t="s">
        <v>48</v>
      </c>
      <c r="E6" s="62" t="s">
        <v>46</v>
      </c>
      <c r="F6" s="87" t="s">
        <v>90</v>
      </c>
      <c r="G6" s="62" t="s">
        <v>91</v>
      </c>
      <c r="H6" s="63" t="s">
        <v>44</v>
      </c>
      <c r="I6" s="74">
        <v>280.55</v>
      </c>
      <c r="J6" s="67"/>
      <c r="K6" s="65">
        <f t="shared" si="0"/>
        <v>0</v>
      </c>
      <c r="L6" s="66" t="str">
        <f t="shared" si="1"/>
        <v>OK</v>
      </c>
      <c r="M6" s="19"/>
      <c r="N6" s="19"/>
      <c r="O6" s="38"/>
      <c r="P6" s="38"/>
      <c r="Q6" s="38"/>
      <c r="R6" s="38"/>
      <c r="S6" s="38"/>
      <c r="T6" s="38"/>
    </row>
    <row r="7" spans="1:20" ht="35.1" customHeight="1" x14ac:dyDescent="0.25">
      <c r="A7" s="105"/>
      <c r="B7" s="110"/>
      <c r="C7" s="60">
        <v>4</v>
      </c>
      <c r="D7" s="61" t="s">
        <v>50</v>
      </c>
      <c r="E7" s="62" t="s">
        <v>46</v>
      </c>
      <c r="F7" s="87" t="s">
        <v>90</v>
      </c>
      <c r="G7" s="62" t="s">
        <v>91</v>
      </c>
      <c r="H7" s="63" t="s">
        <v>44</v>
      </c>
      <c r="I7" s="74">
        <v>270.33</v>
      </c>
      <c r="J7" s="67"/>
      <c r="K7" s="65">
        <f t="shared" si="0"/>
        <v>0</v>
      </c>
      <c r="L7" s="66" t="str">
        <f t="shared" si="1"/>
        <v>OK</v>
      </c>
      <c r="M7" s="19"/>
      <c r="N7" s="19"/>
      <c r="O7" s="38"/>
      <c r="P7" s="38"/>
      <c r="Q7" s="38"/>
      <c r="R7" s="38"/>
      <c r="S7" s="38"/>
      <c r="T7" s="38"/>
    </row>
    <row r="8" spans="1:20" ht="35.1" customHeight="1" x14ac:dyDescent="0.25">
      <c r="A8" s="105"/>
      <c r="B8" s="110"/>
      <c r="C8" s="60">
        <v>5</v>
      </c>
      <c r="D8" s="61" t="s">
        <v>51</v>
      </c>
      <c r="E8" s="62" t="s">
        <v>46</v>
      </c>
      <c r="F8" s="87" t="s">
        <v>90</v>
      </c>
      <c r="G8" s="62" t="s">
        <v>91</v>
      </c>
      <c r="H8" s="63" t="s">
        <v>44</v>
      </c>
      <c r="I8" s="74">
        <v>165.55</v>
      </c>
      <c r="J8" s="67"/>
      <c r="K8" s="65">
        <f t="shared" si="0"/>
        <v>0</v>
      </c>
      <c r="L8" s="66" t="str">
        <f t="shared" si="1"/>
        <v>OK</v>
      </c>
      <c r="M8" s="19"/>
      <c r="N8" s="19"/>
      <c r="O8" s="38"/>
      <c r="P8" s="38"/>
      <c r="Q8" s="38"/>
      <c r="R8" s="38"/>
      <c r="S8" s="38"/>
      <c r="T8" s="38"/>
    </row>
    <row r="9" spans="1:20" ht="35.1" customHeight="1" x14ac:dyDescent="0.25">
      <c r="A9" s="105"/>
      <c r="B9" s="110"/>
      <c r="C9" s="60">
        <v>6</v>
      </c>
      <c r="D9" s="61" t="s">
        <v>52</v>
      </c>
      <c r="E9" s="62" t="s">
        <v>46</v>
      </c>
      <c r="F9" s="87" t="s">
        <v>90</v>
      </c>
      <c r="G9" s="62" t="s">
        <v>91</v>
      </c>
      <c r="H9" s="63" t="s">
        <v>44</v>
      </c>
      <c r="I9" s="74">
        <v>273</v>
      </c>
      <c r="J9" s="67"/>
      <c r="K9" s="65">
        <f t="shared" si="0"/>
        <v>0</v>
      </c>
      <c r="L9" s="66" t="str">
        <f t="shared" si="1"/>
        <v>OK</v>
      </c>
      <c r="M9" s="19"/>
      <c r="N9" s="19"/>
      <c r="O9" s="38"/>
      <c r="P9" s="38"/>
      <c r="Q9" s="38"/>
      <c r="R9" s="38"/>
      <c r="S9" s="38"/>
      <c r="T9" s="38"/>
    </row>
    <row r="10" spans="1:20" ht="35.1" customHeight="1" x14ac:dyDescent="0.25">
      <c r="A10" s="105"/>
      <c r="B10" s="110"/>
      <c r="C10" s="60">
        <v>7</v>
      </c>
      <c r="D10" s="61" t="s">
        <v>56</v>
      </c>
      <c r="E10" s="62" t="s">
        <v>46</v>
      </c>
      <c r="F10" s="87" t="s">
        <v>90</v>
      </c>
      <c r="G10" s="62" t="s">
        <v>91</v>
      </c>
      <c r="H10" s="63" t="s">
        <v>44</v>
      </c>
      <c r="I10" s="74">
        <v>88.11</v>
      </c>
      <c r="J10" s="67"/>
      <c r="K10" s="65">
        <f t="shared" si="0"/>
        <v>0</v>
      </c>
      <c r="L10" s="66" t="str">
        <f t="shared" si="1"/>
        <v>OK</v>
      </c>
      <c r="M10" s="19"/>
      <c r="N10" s="19"/>
      <c r="O10" s="38"/>
      <c r="P10" s="38"/>
      <c r="Q10" s="38"/>
      <c r="R10" s="38"/>
      <c r="S10" s="38"/>
      <c r="T10" s="38"/>
    </row>
    <row r="11" spans="1:20" ht="35.1" customHeight="1" x14ac:dyDescent="0.25">
      <c r="A11" s="105"/>
      <c r="B11" s="110"/>
      <c r="C11" s="60">
        <v>8</v>
      </c>
      <c r="D11" s="61" t="s">
        <v>57</v>
      </c>
      <c r="E11" s="62" t="s">
        <v>46</v>
      </c>
      <c r="F11" s="87" t="s">
        <v>90</v>
      </c>
      <c r="G11" s="62" t="s">
        <v>91</v>
      </c>
      <c r="H11" s="63" t="s">
        <v>44</v>
      </c>
      <c r="I11" s="74">
        <v>250.44</v>
      </c>
      <c r="J11" s="67"/>
      <c r="K11" s="65">
        <f t="shared" si="0"/>
        <v>0</v>
      </c>
      <c r="L11" s="66" t="str">
        <f t="shared" si="1"/>
        <v>OK</v>
      </c>
      <c r="M11" s="19"/>
      <c r="N11" s="19"/>
      <c r="O11" s="38"/>
      <c r="P11" s="38"/>
      <c r="Q11" s="38"/>
      <c r="R11" s="38"/>
      <c r="S11" s="38"/>
      <c r="T11" s="38"/>
    </row>
    <row r="12" spans="1:20" ht="35.1" customHeight="1" x14ac:dyDescent="0.25">
      <c r="A12" s="105"/>
      <c r="B12" s="110"/>
      <c r="C12" s="60">
        <v>9</v>
      </c>
      <c r="D12" s="61" t="s">
        <v>58</v>
      </c>
      <c r="E12" s="62" t="s">
        <v>46</v>
      </c>
      <c r="F12" s="87" t="s">
        <v>90</v>
      </c>
      <c r="G12" s="62" t="s">
        <v>91</v>
      </c>
      <c r="H12" s="63" t="s">
        <v>44</v>
      </c>
      <c r="I12" s="74">
        <v>198.44</v>
      </c>
      <c r="J12" s="67"/>
      <c r="K12" s="65">
        <f t="shared" si="0"/>
        <v>0</v>
      </c>
      <c r="L12" s="66" t="str">
        <f t="shared" si="1"/>
        <v>OK</v>
      </c>
      <c r="M12" s="19"/>
      <c r="N12" s="19"/>
      <c r="O12" s="38"/>
      <c r="P12" s="38"/>
      <c r="Q12" s="38"/>
      <c r="R12" s="38"/>
      <c r="S12" s="38"/>
      <c r="T12" s="38"/>
    </row>
    <row r="13" spans="1:20" ht="35.1" customHeight="1" x14ac:dyDescent="0.25">
      <c r="A13" s="106"/>
      <c r="B13" s="110"/>
      <c r="C13" s="60">
        <v>10</v>
      </c>
      <c r="D13" s="61" t="s">
        <v>59</v>
      </c>
      <c r="E13" s="62" t="s">
        <v>46</v>
      </c>
      <c r="F13" s="87" t="s">
        <v>90</v>
      </c>
      <c r="G13" s="62" t="s">
        <v>91</v>
      </c>
      <c r="H13" s="63" t="s">
        <v>44</v>
      </c>
      <c r="I13" s="74">
        <v>93.55</v>
      </c>
      <c r="J13" s="67"/>
      <c r="K13" s="65">
        <f t="shared" si="0"/>
        <v>0</v>
      </c>
      <c r="L13" s="66" t="str">
        <f t="shared" si="1"/>
        <v>OK</v>
      </c>
      <c r="M13" s="19"/>
      <c r="N13" s="19"/>
      <c r="O13" s="38"/>
      <c r="P13" s="38"/>
      <c r="Q13" s="38"/>
      <c r="R13" s="38"/>
      <c r="S13" s="38"/>
      <c r="T13" s="38"/>
    </row>
    <row r="14" spans="1:20" ht="35.1" customHeight="1" x14ac:dyDescent="0.25">
      <c r="A14" s="100" t="s">
        <v>80</v>
      </c>
      <c r="B14" s="112">
        <v>2</v>
      </c>
      <c r="C14" s="70">
        <v>11</v>
      </c>
      <c r="D14" s="71" t="s">
        <v>60</v>
      </c>
      <c r="E14" s="72" t="s">
        <v>43</v>
      </c>
      <c r="F14" s="88" t="s">
        <v>90</v>
      </c>
      <c r="G14" s="72" t="s">
        <v>91</v>
      </c>
      <c r="H14" s="73" t="s">
        <v>44</v>
      </c>
      <c r="I14" s="75">
        <v>3119.4</v>
      </c>
      <c r="J14" s="67"/>
      <c r="K14" s="65">
        <f t="shared" si="0"/>
        <v>0</v>
      </c>
      <c r="L14" s="66" t="str">
        <f t="shared" si="1"/>
        <v>OK</v>
      </c>
      <c r="M14" s="19"/>
      <c r="N14" s="19"/>
      <c r="O14" s="38"/>
      <c r="P14" s="38"/>
      <c r="Q14" s="38"/>
      <c r="R14" s="38"/>
      <c r="S14" s="38"/>
      <c r="T14" s="38"/>
    </row>
    <row r="15" spans="1:20" ht="35.1" customHeight="1" x14ac:dyDescent="0.25">
      <c r="A15" s="111"/>
      <c r="B15" s="112"/>
      <c r="C15" s="70">
        <v>12</v>
      </c>
      <c r="D15" s="71" t="s">
        <v>61</v>
      </c>
      <c r="E15" s="72" t="s">
        <v>46</v>
      </c>
      <c r="F15" s="88" t="s">
        <v>90</v>
      </c>
      <c r="G15" s="72" t="s">
        <v>91</v>
      </c>
      <c r="H15" s="73" t="s">
        <v>44</v>
      </c>
      <c r="I15" s="75">
        <v>203.96</v>
      </c>
      <c r="J15" s="67"/>
      <c r="K15" s="65">
        <f t="shared" si="0"/>
        <v>0</v>
      </c>
      <c r="L15" s="66" t="str">
        <f t="shared" si="1"/>
        <v>OK</v>
      </c>
      <c r="M15" s="19"/>
      <c r="N15" s="19"/>
      <c r="O15" s="38"/>
      <c r="P15" s="38"/>
      <c r="Q15" s="38"/>
      <c r="R15" s="38"/>
      <c r="S15" s="38"/>
      <c r="T15" s="38"/>
    </row>
    <row r="16" spans="1:20" ht="35.1" customHeight="1" x14ac:dyDescent="0.25">
      <c r="A16" s="111"/>
      <c r="B16" s="112"/>
      <c r="C16" s="70">
        <v>13</v>
      </c>
      <c r="D16" s="71" t="s">
        <v>62</v>
      </c>
      <c r="E16" s="72" t="s">
        <v>63</v>
      </c>
      <c r="F16" s="88" t="s">
        <v>90</v>
      </c>
      <c r="G16" s="72" t="s">
        <v>91</v>
      </c>
      <c r="H16" s="73" t="s">
        <v>44</v>
      </c>
      <c r="I16" s="75">
        <v>258.86</v>
      </c>
      <c r="J16" s="67"/>
      <c r="K16" s="65">
        <f t="shared" si="0"/>
        <v>0</v>
      </c>
      <c r="L16" s="66" t="str">
        <f t="shared" si="1"/>
        <v>OK</v>
      </c>
      <c r="M16" s="19"/>
      <c r="N16" s="19"/>
      <c r="O16" s="38"/>
      <c r="P16" s="38"/>
      <c r="Q16" s="38"/>
      <c r="R16" s="38"/>
      <c r="S16" s="38"/>
      <c r="T16" s="38"/>
    </row>
    <row r="17" spans="1:20" ht="35.1" customHeight="1" x14ac:dyDescent="0.25">
      <c r="A17" s="111"/>
      <c r="B17" s="112"/>
      <c r="C17" s="70">
        <v>14</v>
      </c>
      <c r="D17" s="71" t="s">
        <v>50</v>
      </c>
      <c r="E17" s="72" t="s">
        <v>63</v>
      </c>
      <c r="F17" s="88" t="s">
        <v>90</v>
      </c>
      <c r="G17" s="72" t="s">
        <v>91</v>
      </c>
      <c r="H17" s="73" t="s">
        <v>44</v>
      </c>
      <c r="I17" s="75">
        <v>256.7</v>
      </c>
      <c r="J17" s="67"/>
      <c r="K17" s="65">
        <f t="shared" si="0"/>
        <v>0</v>
      </c>
      <c r="L17" s="66" t="str">
        <f t="shared" si="1"/>
        <v>OK</v>
      </c>
      <c r="M17" s="19"/>
      <c r="N17" s="19"/>
      <c r="O17" s="38"/>
      <c r="P17" s="38"/>
      <c r="Q17" s="38"/>
      <c r="R17" s="38"/>
      <c r="S17" s="38"/>
      <c r="T17" s="38"/>
    </row>
    <row r="18" spans="1:20" ht="35.1" customHeight="1" x14ac:dyDescent="0.25">
      <c r="A18" s="111"/>
      <c r="B18" s="112"/>
      <c r="C18" s="70">
        <v>15</v>
      </c>
      <c r="D18" s="71" t="s">
        <v>64</v>
      </c>
      <c r="E18" s="72" t="s">
        <v>65</v>
      </c>
      <c r="F18" s="88" t="s">
        <v>90</v>
      </c>
      <c r="G18" s="72" t="s">
        <v>91</v>
      </c>
      <c r="H18" s="73" t="s">
        <v>44</v>
      </c>
      <c r="I18" s="75">
        <v>5923.33</v>
      </c>
      <c r="J18" s="67"/>
      <c r="K18" s="65">
        <f t="shared" si="0"/>
        <v>0</v>
      </c>
      <c r="L18" s="66" t="str">
        <f t="shared" si="1"/>
        <v>OK</v>
      </c>
      <c r="M18" s="19"/>
      <c r="N18" s="19"/>
      <c r="O18" s="38"/>
      <c r="P18" s="38"/>
      <c r="Q18" s="38"/>
      <c r="R18" s="38"/>
      <c r="S18" s="38"/>
      <c r="T18" s="38"/>
    </row>
    <row r="19" spans="1:20" ht="35.1" customHeight="1" x14ac:dyDescent="0.25">
      <c r="A19" s="111"/>
      <c r="B19" s="112"/>
      <c r="C19" s="70">
        <v>16</v>
      </c>
      <c r="D19" s="71" t="s">
        <v>54</v>
      </c>
      <c r="E19" s="72" t="s">
        <v>66</v>
      </c>
      <c r="F19" s="88" t="s">
        <v>90</v>
      </c>
      <c r="G19" s="72" t="s">
        <v>91</v>
      </c>
      <c r="H19" s="73" t="s">
        <v>44</v>
      </c>
      <c r="I19" s="75">
        <v>210.93</v>
      </c>
      <c r="J19" s="67"/>
      <c r="K19" s="65">
        <f t="shared" si="0"/>
        <v>0</v>
      </c>
      <c r="L19" s="66" t="str">
        <f t="shared" si="1"/>
        <v>OK</v>
      </c>
      <c r="M19" s="19"/>
      <c r="N19" s="19"/>
      <c r="O19" s="38"/>
      <c r="P19" s="38"/>
      <c r="Q19" s="38"/>
      <c r="R19" s="38"/>
      <c r="S19" s="38"/>
      <c r="T19" s="38"/>
    </row>
    <row r="20" spans="1:20" ht="35.1" customHeight="1" x14ac:dyDescent="0.25">
      <c r="A20" s="111"/>
      <c r="B20" s="112"/>
      <c r="C20" s="70">
        <v>17</v>
      </c>
      <c r="D20" s="71" t="s">
        <v>67</v>
      </c>
      <c r="E20" s="72" t="s">
        <v>63</v>
      </c>
      <c r="F20" s="88" t="s">
        <v>90</v>
      </c>
      <c r="G20" s="72" t="s">
        <v>91</v>
      </c>
      <c r="H20" s="73" t="s">
        <v>44</v>
      </c>
      <c r="I20" s="75">
        <v>138.16</v>
      </c>
      <c r="J20" s="68"/>
      <c r="K20" s="65">
        <f t="shared" si="0"/>
        <v>0</v>
      </c>
      <c r="L20" s="66" t="str">
        <f t="shared" si="1"/>
        <v>OK</v>
      </c>
      <c r="M20" s="19"/>
      <c r="N20" s="19"/>
      <c r="O20" s="38"/>
      <c r="P20" s="38"/>
      <c r="Q20" s="38"/>
      <c r="R20" s="38"/>
      <c r="S20" s="38"/>
      <c r="T20" s="38"/>
    </row>
    <row r="21" spans="1:20" ht="35.1" customHeight="1" x14ac:dyDescent="0.25">
      <c r="A21" s="111"/>
      <c r="B21" s="112"/>
      <c r="C21" s="70">
        <v>18</v>
      </c>
      <c r="D21" s="71" t="s">
        <v>68</v>
      </c>
      <c r="E21" s="72" t="s">
        <v>63</v>
      </c>
      <c r="F21" s="88" t="s">
        <v>90</v>
      </c>
      <c r="G21" s="72" t="s">
        <v>91</v>
      </c>
      <c r="H21" s="73" t="s">
        <v>44</v>
      </c>
      <c r="I21" s="75">
        <v>77.06</v>
      </c>
      <c r="J21" s="68"/>
      <c r="K21" s="65">
        <f t="shared" si="0"/>
        <v>0</v>
      </c>
      <c r="L21" s="66" t="str">
        <f t="shared" si="1"/>
        <v>OK</v>
      </c>
      <c r="M21" s="19"/>
      <c r="N21" s="19"/>
      <c r="O21" s="38"/>
      <c r="P21" s="38"/>
      <c r="Q21" s="38"/>
      <c r="R21" s="38"/>
      <c r="S21" s="38"/>
      <c r="T21" s="38"/>
    </row>
    <row r="22" spans="1:20" ht="35.1" customHeight="1" x14ac:dyDescent="0.25">
      <c r="A22" s="111"/>
      <c r="B22" s="112"/>
      <c r="C22" s="70">
        <v>19</v>
      </c>
      <c r="D22" s="71" t="s">
        <v>55</v>
      </c>
      <c r="E22" s="72" t="s">
        <v>63</v>
      </c>
      <c r="F22" s="88" t="s">
        <v>90</v>
      </c>
      <c r="G22" s="72" t="s">
        <v>91</v>
      </c>
      <c r="H22" s="73" t="s">
        <v>44</v>
      </c>
      <c r="I22" s="75">
        <v>240.96</v>
      </c>
      <c r="J22" s="68"/>
      <c r="K22" s="65">
        <f t="shared" si="0"/>
        <v>0</v>
      </c>
      <c r="L22" s="66" t="str">
        <f t="shared" si="1"/>
        <v>OK</v>
      </c>
      <c r="M22" s="19"/>
      <c r="N22" s="19"/>
      <c r="O22" s="38"/>
      <c r="P22" s="38"/>
      <c r="Q22" s="38"/>
      <c r="R22" s="38"/>
      <c r="S22" s="38"/>
      <c r="T22" s="38"/>
    </row>
    <row r="23" spans="1:20" ht="35.1" customHeight="1" x14ac:dyDescent="0.25">
      <c r="A23" s="111"/>
      <c r="B23" s="112"/>
      <c r="C23" s="70">
        <v>20</v>
      </c>
      <c r="D23" s="71" t="s">
        <v>69</v>
      </c>
      <c r="E23" s="72" t="s">
        <v>63</v>
      </c>
      <c r="F23" s="88" t="s">
        <v>90</v>
      </c>
      <c r="G23" s="72" t="s">
        <v>91</v>
      </c>
      <c r="H23" s="73" t="s">
        <v>44</v>
      </c>
      <c r="I23" s="75">
        <v>184.5</v>
      </c>
      <c r="J23" s="68"/>
      <c r="K23" s="65">
        <f t="shared" si="0"/>
        <v>0</v>
      </c>
      <c r="L23" s="66" t="str">
        <f t="shared" si="1"/>
        <v>OK</v>
      </c>
      <c r="M23" s="19"/>
      <c r="N23" s="19"/>
      <c r="O23" s="38"/>
      <c r="P23" s="38"/>
      <c r="Q23" s="38"/>
      <c r="R23" s="38"/>
      <c r="S23" s="38"/>
      <c r="T23" s="38"/>
    </row>
    <row r="24" spans="1:20" ht="35.1" customHeight="1" x14ac:dyDescent="0.25">
      <c r="A24" s="111"/>
      <c r="B24" s="112"/>
      <c r="C24" s="70">
        <v>21</v>
      </c>
      <c r="D24" s="71" t="s">
        <v>59</v>
      </c>
      <c r="E24" s="72" t="s">
        <v>63</v>
      </c>
      <c r="F24" s="88" t="s">
        <v>90</v>
      </c>
      <c r="G24" s="72" t="s">
        <v>91</v>
      </c>
      <c r="H24" s="73" t="s">
        <v>44</v>
      </c>
      <c r="I24" s="75">
        <v>86.58</v>
      </c>
      <c r="J24" s="68"/>
      <c r="K24" s="65">
        <f t="shared" si="0"/>
        <v>0</v>
      </c>
      <c r="L24" s="66" t="str">
        <f t="shared" si="1"/>
        <v>OK</v>
      </c>
      <c r="M24" s="19"/>
      <c r="N24" s="19"/>
      <c r="O24" s="38"/>
      <c r="P24" s="38"/>
      <c r="Q24" s="38"/>
      <c r="R24" s="38"/>
      <c r="S24" s="38"/>
      <c r="T24" s="38"/>
    </row>
    <row r="25" spans="1:20" ht="35.1" customHeight="1" x14ac:dyDescent="0.25">
      <c r="A25" s="101"/>
      <c r="B25" s="112"/>
      <c r="C25" s="70">
        <v>22</v>
      </c>
      <c r="D25" s="71" t="s">
        <v>70</v>
      </c>
      <c r="E25" s="72" t="s">
        <v>63</v>
      </c>
      <c r="F25" s="88" t="s">
        <v>90</v>
      </c>
      <c r="G25" s="72" t="s">
        <v>91</v>
      </c>
      <c r="H25" s="73" t="s">
        <v>44</v>
      </c>
      <c r="I25" s="75">
        <v>75.849999999999994</v>
      </c>
      <c r="J25" s="68"/>
      <c r="K25" s="65">
        <f t="shared" si="0"/>
        <v>0</v>
      </c>
      <c r="L25" s="66" t="str">
        <f t="shared" si="1"/>
        <v>OK</v>
      </c>
      <c r="M25" s="19"/>
      <c r="N25" s="19"/>
      <c r="O25" s="38"/>
      <c r="P25" s="38"/>
      <c r="Q25" s="38"/>
      <c r="R25" s="38"/>
      <c r="S25" s="38"/>
      <c r="T25" s="38"/>
    </row>
    <row r="26" spans="1:20" ht="35.1" customHeight="1" x14ac:dyDescent="0.25">
      <c r="A26" s="104" t="s">
        <v>80</v>
      </c>
      <c r="B26" s="113">
        <v>3</v>
      </c>
      <c r="C26" s="60">
        <v>23</v>
      </c>
      <c r="D26" s="61" t="s">
        <v>50</v>
      </c>
      <c r="E26" s="62" t="s">
        <v>46</v>
      </c>
      <c r="F26" s="87" t="s">
        <v>90</v>
      </c>
      <c r="G26" s="62" t="s">
        <v>91</v>
      </c>
      <c r="H26" s="63" t="s">
        <v>44</v>
      </c>
      <c r="I26" s="89">
        <v>269.64999999999998</v>
      </c>
      <c r="J26" s="68"/>
      <c r="K26" s="65">
        <f t="shared" si="0"/>
        <v>0</v>
      </c>
      <c r="L26" s="66" t="str">
        <f t="shared" si="1"/>
        <v>OK</v>
      </c>
      <c r="M26" s="19"/>
      <c r="N26" s="19"/>
      <c r="O26" s="38"/>
      <c r="P26" s="38"/>
      <c r="Q26" s="38"/>
      <c r="R26" s="38"/>
      <c r="S26" s="38"/>
      <c r="T26" s="38"/>
    </row>
    <row r="27" spans="1:20" ht="35.1" customHeight="1" x14ac:dyDescent="0.25">
      <c r="A27" s="105"/>
      <c r="B27" s="113"/>
      <c r="C27" s="60">
        <v>24</v>
      </c>
      <c r="D27" s="61" t="s">
        <v>51</v>
      </c>
      <c r="E27" s="62" t="s">
        <v>46</v>
      </c>
      <c r="F27" s="87" t="s">
        <v>90</v>
      </c>
      <c r="G27" s="62" t="s">
        <v>91</v>
      </c>
      <c r="H27" s="63" t="s">
        <v>44</v>
      </c>
      <c r="I27" s="89">
        <v>162.53</v>
      </c>
      <c r="J27" s="68"/>
      <c r="K27" s="65">
        <f t="shared" si="0"/>
        <v>0</v>
      </c>
      <c r="L27" s="66" t="str">
        <f t="shared" si="1"/>
        <v>OK</v>
      </c>
      <c r="M27" s="19"/>
      <c r="N27" s="19"/>
      <c r="O27" s="38"/>
      <c r="P27" s="38"/>
      <c r="Q27" s="38"/>
      <c r="R27" s="38"/>
      <c r="S27" s="38"/>
      <c r="T27" s="38"/>
    </row>
    <row r="28" spans="1:20" ht="35.1" customHeight="1" x14ac:dyDescent="0.25">
      <c r="A28" s="105"/>
      <c r="B28" s="113"/>
      <c r="C28" s="60">
        <v>25</v>
      </c>
      <c r="D28" s="61" t="s">
        <v>52</v>
      </c>
      <c r="E28" s="62" t="s">
        <v>46</v>
      </c>
      <c r="F28" s="87" t="s">
        <v>90</v>
      </c>
      <c r="G28" s="62" t="s">
        <v>91</v>
      </c>
      <c r="H28" s="63" t="s">
        <v>44</v>
      </c>
      <c r="I28" s="89">
        <v>291.18</v>
      </c>
      <c r="J28" s="68"/>
      <c r="K28" s="65">
        <f t="shared" si="0"/>
        <v>0</v>
      </c>
      <c r="L28" s="66" t="str">
        <f t="shared" si="1"/>
        <v>OK</v>
      </c>
      <c r="M28" s="19"/>
      <c r="N28" s="19"/>
      <c r="O28" s="38"/>
      <c r="P28" s="38"/>
      <c r="Q28" s="38"/>
      <c r="R28" s="38"/>
      <c r="S28" s="38"/>
      <c r="T28" s="38"/>
    </row>
    <row r="29" spans="1:20" ht="35.1" customHeight="1" x14ac:dyDescent="0.25">
      <c r="A29" s="106"/>
      <c r="B29" s="113"/>
      <c r="C29" s="60">
        <v>26</v>
      </c>
      <c r="D29" s="61" t="s">
        <v>57</v>
      </c>
      <c r="E29" s="62" t="s">
        <v>46</v>
      </c>
      <c r="F29" s="87" t="s">
        <v>90</v>
      </c>
      <c r="G29" s="62" t="s">
        <v>91</v>
      </c>
      <c r="H29" s="63" t="s">
        <v>44</v>
      </c>
      <c r="I29" s="89">
        <v>246.62</v>
      </c>
      <c r="J29" s="68"/>
      <c r="K29" s="65">
        <f t="shared" si="0"/>
        <v>0</v>
      </c>
      <c r="L29" s="66" t="str">
        <f t="shared" si="1"/>
        <v>OK</v>
      </c>
      <c r="M29" s="19"/>
      <c r="N29" s="19"/>
      <c r="O29" s="38"/>
      <c r="P29" s="38"/>
      <c r="Q29" s="38"/>
      <c r="R29" s="38"/>
      <c r="S29" s="38"/>
      <c r="T29" s="38"/>
    </row>
    <row r="30" spans="1:20" ht="35.1" customHeight="1" x14ac:dyDescent="0.25">
      <c r="A30" s="100" t="s">
        <v>81</v>
      </c>
      <c r="B30" s="102">
        <v>4</v>
      </c>
      <c r="C30" s="70">
        <v>27</v>
      </c>
      <c r="D30" s="71" t="s">
        <v>82</v>
      </c>
      <c r="E30" s="72" t="s">
        <v>83</v>
      </c>
      <c r="F30" s="88" t="s">
        <v>92</v>
      </c>
      <c r="G30" s="72" t="s">
        <v>93</v>
      </c>
      <c r="H30" s="73" t="s">
        <v>94</v>
      </c>
      <c r="I30" s="90">
        <v>3576.66</v>
      </c>
      <c r="J30" s="68"/>
      <c r="K30" s="65">
        <f t="shared" si="0"/>
        <v>0</v>
      </c>
      <c r="L30" s="66" t="str">
        <f t="shared" si="1"/>
        <v>OK</v>
      </c>
      <c r="M30" s="19"/>
      <c r="N30" s="19"/>
      <c r="O30" s="38"/>
      <c r="P30" s="38"/>
      <c r="Q30" s="38"/>
      <c r="R30" s="38"/>
      <c r="S30" s="38"/>
      <c r="T30" s="38"/>
    </row>
    <row r="31" spans="1:20" ht="35.1" customHeight="1" x14ac:dyDescent="0.25">
      <c r="A31" s="101"/>
      <c r="B31" s="103"/>
      <c r="C31" s="70">
        <v>28</v>
      </c>
      <c r="D31" s="71" t="s">
        <v>84</v>
      </c>
      <c r="E31" s="72" t="s">
        <v>83</v>
      </c>
      <c r="F31" s="88" t="s">
        <v>92</v>
      </c>
      <c r="G31" s="72" t="s">
        <v>93</v>
      </c>
      <c r="H31" s="73" t="s">
        <v>94</v>
      </c>
      <c r="I31" s="90">
        <v>2115.5500000000002</v>
      </c>
      <c r="J31" s="68">
        <v>8</v>
      </c>
      <c r="K31" s="65">
        <f t="shared" si="0"/>
        <v>8</v>
      </c>
      <c r="L31" s="66" t="str">
        <f t="shared" si="1"/>
        <v>OK</v>
      </c>
      <c r="M31" s="19"/>
      <c r="N31" s="19"/>
      <c r="O31" s="38"/>
      <c r="P31" s="38"/>
      <c r="Q31" s="38"/>
      <c r="R31" s="38"/>
      <c r="S31" s="38"/>
      <c r="T31" s="38"/>
    </row>
    <row r="32" spans="1:20" ht="35.1" customHeight="1" x14ac:dyDescent="0.25">
      <c r="A32" s="104" t="s">
        <v>80</v>
      </c>
      <c r="B32" s="107">
        <v>5</v>
      </c>
      <c r="C32" s="60">
        <v>29</v>
      </c>
      <c r="D32" s="61" t="s">
        <v>42</v>
      </c>
      <c r="E32" s="62" t="s">
        <v>85</v>
      </c>
      <c r="F32" s="87" t="s">
        <v>90</v>
      </c>
      <c r="G32" s="62" t="s">
        <v>91</v>
      </c>
      <c r="H32" s="63" t="s">
        <v>44</v>
      </c>
      <c r="I32" s="91">
        <v>1231.6600000000001</v>
      </c>
      <c r="J32" s="68"/>
      <c r="K32" s="65">
        <f t="shared" si="0"/>
        <v>0</v>
      </c>
      <c r="L32" s="66" t="str">
        <f t="shared" si="1"/>
        <v>OK</v>
      </c>
      <c r="M32" s="19"/>
      <c r="N32" s="19"/>
      <c r="O32" s="38"/>
      <c r="P32" s="38"/>
      <c r="Q32" s="38"/>
      <c r="R32" s="38"/>
      <c r="S32" s="38"/>
      <c r="T32" s="38"/>
    </row>
    <row r="33" spans="1:20" ht="35.1" customHeight="1" x14ac:dyDescent="0.25">
      <c r="A33" s="105"/>
      <c r="B33" s="108"/>
      <c r="C33" s="60">
        <v>30</v>
      </c>
      <c r="D33" s="61" t="s">
        <v>86</v>
      </c>
      <c r="E33" s="62" t="s">
        <v>85</v>
      </c>
      <c r="F33" s="87" t="s">
        <v>90</v>
      </c>
      <c r="G33" s="62" t="s">
        <v>91</v>
      </c>
      <c r="H33" s="63" t="s">
        <v>44</v>
      </c>
      <c r="I33" s="91">
        <v>398.33</v>
      </c>
      <c r="J33" s="68"/>
      <c r="K33" s="65">
        <f t="shared" si="0"/>
        <v>0</v>
      </c>
      <c r="L33" s="66" t="str">
        <f t="shared" si="1"/>
        <v>OK</v>
      </c>
      <c r="M33" s="19"/>
      <c r="N33" s="19"/>
      <c r="O33" s="38"/>
      <c r="P33" s="38"/>
      <c r="Q33" s="38"/>
      <c r="R33" s="38"/>
      <c r="S33" s="38"/>
      <c r="T33" s="38"/>
    </row>
    <row r="34" spans="1:20" ht="35.1" customHeight="1" x14ac:dyDescent="0.25">
      <c r="A34" s="105"/>
      <c r="B34" s="108"/>
      <c r="C34" s="60">
        <v>31</v>
      </c>
      <c r="D34" s="61" t="s">
        <v>45</v>
      </c>
      <c r="E34" s="62" t="s">
        <v>46</v>
      </c>
      <c r="F34" s="87" t="s">
        <v>90</v>
      </c>
      <c r="G34" s="62" t="s">
        <v>91</v>
      </c>
      <c r="H34" s="63" t="s">
        <v>44</v>
      </c>
      <c r="I34" s="91">
        <v>163.33000000000001</v>
      </c>
      <c r="J34" s="68"/>
      <c r="K34" s="65">
        <f t="shared" si="0"/>
        <v>0</v>
      </c>
      <c r="L34" s="66" t="str">
        <f t="shared" si="1"/>
        <v>OK</v>
      </c>
      <c r="M34" s="19"/>
      <c r="N34" s="19"/>
      <c r="O34" s="38"/>
      <c r="P34" s="38"/>
      <c r="Q34" s="38"/>
      <c r="R34" s="38"/>
      <c r="S34" s="38"/>
      <c r="T34" s="38"/>
    </row>
    <row r="35" spans="1:20" ht="35.1" customHeight="1" x14ac:dyDescent="0.25">
      <c r="A35" s="105"/>
      <c r="B35" s="108"/>
      <c r="C35" s="60">
        <v>32</v>
      </c>
      <c r="D35" s="61" t="s">
        <v>47</v>
      </c>
      <c r="E35" s="62" t="s">
        <v>46</v>
      </c>
      <c r="F35" s="87" t="s">
        <v>90</v>
      </c>
      <c r="G35" s="62" t="s">
        <v>91</v>
      </c>
      <c r="H35" s="63" t="s">
        <v>44</v>
      </c>
      <c r="I35" s="91">
        <v>91.66</v>
      </c>
      <c r="J35" s="68"/>
      <c r="K35" s="65">
        <f t="shared" si="0"/>
        <v>0</v>
      </c>
      <c r="L35" s="66" t="str">
        <f t="shared" si="1"/>
        <v>OK</v>
      </c>
      <c r="M35" s="19"/>
      <c r="N35" s="19"/>
      <c r="O35" s="38"/>
      <c r="P35" s="38"/>
      <c r="Q35" s="38"/>
      <c r="R35" s="38"/>
      <c r="S35" s="38"/>
      <c r="T35" s="38"/>
    </row>
    <row r="36" spans="1:20" ht="35.1" customHeight="1" x14ac:dyDescent="0.25">
      <c r="A36" s="105"/>
      <c r="B36" s="108"/>
      <c r="C36" s="60">
        <v>33</v>
      </c>
      <c r="D36" s="61" t="s">
        <v>48</v>
      </c>
      <c r="E36" s="62" t="s">
        <v>46</v>
      </c>
      <c r="F36" s="87" t="s">
        <v>90</v>
      </c>
      <c r="G36" s="62" t="s">
        <v>91</v>
      </c>
      <c r="H36" s="63" t="s">
        <v>44</v>
      </c>
      <c r="I36" s="91">
        <v>156.66</v>
      </c>
      <c r="J36" s="68"/>
      <c r="K36" s="65">
        <f t="shared" si="0"/>
        <v>0</v>
      </c>
      <c r="L36" s="66" t="str">
        <f t="shared" si="1"/>
        <v>OK</v>
      </c>
      <c r="M36" s="19"/>
      <c r="N36" s="19"/>
      <c r="O36" s="38"/>
      <c r="P36" s="38"/>
      <c r="Q36" s="38"/>
      <c r="R36" s="38"/>
      <c r="S36" s="38"/>
      <c r="T36" s="38"/>
    </row>
    <row r="37" spans="1:20" ht="35.1" customHeight="1" x14ac:dyDescent="0.25">
      <c r="A37" s="105"/>
      <c r="B37" s="108"/>
      <c r="C37" s="60">
        <v>34</v>
      </c>
      <c r="D37" s="61" t="s">
        <v>49</v>
      </c>
      <c r="E37" s="62" t="s">
        <v>46</v>
      </c>
      <c r="F37" s="87" t="s">
        <v>90</v>
      </c>
      <c r="G37" s="62" t="s">
        <v>91</v>
      </c>
      <c r="H37" s="63" t="s">
        <v>44</v>
      </c>
      <c r="I37" s="91">
        <v>336.66</v>
      </c>
      <c r="J37" s="68"/>
      <c r="K37" s="65">
        <f t="shared" si="0"/>
        <v>0</v>
      </c>
      <c r="L37" s="66" t="str">
        <f t="shared" si="1"/>
        <v>OK</v>
      </c>
      <c r="M37" s="19"/>
      <c r="N37" s="19"/>
      <c r="O37" s="38"/>
      <c r="P37" s="38"/>
      <c r="Q37" s="38"/>
      <c r="R37" s="38"/>
      <c r="S37" s="38"/>
      <c r="T37" s="38"/>
    </row>
    <row r="38" spans="1:20" ht="35.1" customHeight="1" x14ac:dyDescent="0.25">
      <c r="A38" s="105"/>
      <c r="B38" s="108"/>
      <c r="C38" s="60">
        <v>35</v>
      </c>
      <c r="D38" s="61" t="s">
        <v>50</v>
      </c>
      <c r="E38" s="62" t="s">
        <v>46</v>
      </c>
      <c r="F38" s="87" t="s">
        <v>90</v>
      </c>
      <c r="G38" s="62" t="s">
        <v>91</v>
      </c>
      <c r="H38" s="63" t="s">
        <v>44</v>
      </c>
      <c r="I38" s="91">
        <v>158.33000000000001</v>
      </c>
      <c r="J38" s="68"/>
      <c r="K38" s="65">
        <f t="shared" si="0"/>
        <v>0</v>
      </c>
      <c r="L38" s="66" t="str">
        <f t="shared" si="1"/>
        <v>OK</v>
      </c>
      <c r="M38" s="19"/>
      <c r="N38" s="19"/>
      <c r="O38" s="38"/>
      <c r="P38" s="38"/>
      <c r="Q38" s="38"/>
      <c r="R38" s="38"/>
      <c r="S38" s="38"/>
      <c r="T38" s="38"/>
    </row>
    <row r="39" spans="1:20" ht="35.1" customHeight="1" x14ac:dyDescent="0.25">
      <c r="A39" s="105"/>
      <c r="B39" s="108"/>
      <c r="C39" s="60">
        <v>36</v>
      </c>
      <c r="D39" s="61" t="s">
        <v>51</v>
      </c>
      <c r="E39" s="62" t="s">
        <v>46</v>
      </c>
      <c r="F39" s="87" t="s">
        <v>90</v>
      </c>
      <c r="G39" s="62" t="s">
        <v>91</v>
      </c>
      <c r="H39" s="63" t="s">
        <v>44</v>
      </c>
      <c r="I39" s="91">
        <v>98.33</v>
      </c>
      <c r="J39" s="68"/>
      <c r="K39" s="65">
        <f t="shared" si="0"/>
        <v>0</v>
      </c>
      <c r="L39" s="66" t="str">
        <f t="shared" si="1"/>
        <v>OK</v>
      </c>
      <c r="M39" s="19"/>
      <c r="N39" s="19"/>
      <c r="O39" s="38"/>
      <c r="P39" s="38"/>
      <c r="Q39" s="38"/>
      <c r="R39" s="38"/>
      <c r="S39" s="38"/>
      <c r="T39" s="38"/>
    </row>
    <row r="40" spans="1:20" ht="35.1" customHeight="1" x14ac:dyDescent="0.25">
      <c r="A40" s="105"/>
      <c r="B40" s="108"/>
      <c r="C40" s="60">
        <v>37</v>
      </c>
      <c r="D40" s="61" t="s">
        <v>52</v>
      </c>
      <c r="E40" s="62" t="s">
        <v>46</v>
      </c>
      <c r="F40" s="87" t="s">
        <v>90</v>
      </c>
      <c r="G40" s="62" t="s">
        <v>91</v>
      </c>
      <c r="H40" s="63" t="s">
        <v>44</v>
      </c>
      <c r="I40" s="91">
        <v>143.33000000000001</v>
      </c>
      <c r="J40" s="68"/>
      <c r="K40" s="65">
        <f t="shared" si="0"/>
        <v>0</v>
      </c>
      <c r="L40" s="66" t="str">
        <f t="shared" si="1"/>
        <v>OK</v>
      </c>
      <c r="M40" s="19"/>
      <c r="N40" s="19"/>
      <c r="O40" s="38"/>
      <c r="P40" s="38"/>
      <c r="Q40" s="38"/>
      <c r="R40" s="38"/>
      <c r="S40" s="38"/>
      <c r="T40" s="38"/>
    </row>
    <row r="41" spans="1:20" ht="35.1" customHeight="1" x14ac:dyDescent="0.25">
      <c r="A41" s="105"/>
      <c r="B41" s="108"/>
      <c r="C41" s="60">
        <v>38</v>
      </c>
      <c r="D41" s="61" t="s">
        <v>53</v>
      </c>
      <c r="E41" s="62" t="s">
        <v>85</v>
      </c>
      <c r="F41" s="87" t="s">
        <v>90</v>
      </c>
      <c r="G41" s="62" t="s">
        <v>91</v>
      </c>
      <c r="H41" s="63" t="s">
        <v>44</v>
      </c>
      <c r="I41" s="91">
        <v>465</v>
      </c>
      <c r="J41" s="68"/>
      <c r="K41" s="65">
        <f t="shared" si="0"/>
        <v>0</v>
      </c>
      <c r="L41" s="66" t="str">
        <f t="shared" si="1"/>
        <v>OK</v>
      </c>
      <c r="M41" s="19"/>
      <c r="N41" s="19"/>
      <c r="O41" s="38"/>
      <c r="P41" s="38"/>
      <c r="Q41" s="38"/>
      <c r="R41" s="38"/>
      <c r="S41" s="38"/>
      <c r="T41" s="38"/>
    </row>
    <row r="42" spans="1:20" ht="35.1" customHeight="1" x14ac:dyDescent="0.25">
      <c r="A42" s="105"/>
      <c r="B42" s="108"/>
      <c r="C42" s="60">
        <v>39</v>
      </c>
      <c r="D42" s="61" t="s">
        <v>54</v>
      </c>
      <c r="E42" s="62" t="s">
        <v>85</v>
      </c>
      <c r="F42" s="87" t="s">
        <v>90</v>
      </c>
      <c r="G42" s="62" t="s">
        <v>91</v>
      </c>
      <c r="H42" s="63" t="s">
        <v>44</v>
      </c>
      <c r="I42" s="91">
        <v>1298.33</v>
      </c>
      <c r="J42" s="68"/>
      <c r="K42" s="65">
        <f t="shared" si="0"/>
        <v>0</v>
      </c>
      <c r="L42" s="66" t="str">
        <f t="shared" si="1"/>
        <v>OK</v>
      </c>
      <c r="M42" s="19"/>
      <c r="N42" s="19"/>
      <c r="O42" s="38"/>
      <c r="P42" s="38"/>
      <c r="Q42" s="38"/>
      <c r="R42" s="38"/>
      <c r="S42" s="38"/>
      <c r="T42" s="38"/>
    </row>
    <row r="43" spans="1:20" ht="35.1" customHeight="1" x14ac:dyDescent="0.25">
      <c r="A43" s="105"/>
      <c r="B43" s="108"/>
      <c r="C43" s="60">
        <v>40</v>
      </c>
      <c r="D43" s="61" t="s">
        <v>55</v>
      </c>
      <c r="E43" s="62" t="s">
        <v>85</v>
      </c>
      <c r="F43" s="87" t="s">
        <v>90</v>
      </c>
      <c r="G43" s="62" t="s">
        <v>91</v>
      </c>
      <c r="H43" s="63" t="s">
        <v>44</v>
      </c>
      <c r="I43" s="91">
        <v>610</v>
      </c>
      <c r="J43" s="68"/>
      <c r="K43" s="65">
        <f t="shared" si="0"/>
        <v>0</v>
      </c>
      <c r="L43" s="66" t="str">
        <f t="shared" si="1"/>
        <v>OK</v>
      </c>
      <c r="M43" s="92"/>
      <c r="N43" s="92"/>
      <c r="O43" s="38"/>
      <c r="P43" s="38"/>
      <c r="Q43" s="38"/>
      <c r="R43" s="38"/>
      <c r="S43" s="38"/>
      <c r="T43" s="38"/>
    </row>
    <row r="44" spans="1:20" ht="35.1" customHeight="1" x14ac:dyDescent="0.25">
      <c r="A44" s="105"/>
      <c r="B44" s="108"/>
      <c r="C44" s="60">
        <v>41</v>
      </c>
      <c r="D44" s="61" t="s">
        <v>56</v>
      </c>
      <c r="E44" s="62" t="s">
        <v>85</v>
      </c>
      <c r="F44" s="87" t="s">
        <v>90</v>
      </c>
      <c r="G44" s="62" t="s">
        <v>91</v>
      </c>
      <c r="H44" s="63" t="s">
        <v>44</v>
      </c>
      <c r="I44" s="91">
        <v>378.33</v>
      </c>
      <c r="J44" s="68"/>
      <c r="K44" s="65">
        <f t="shared" si="0"/>
        <v>0</v>
      </c>
      <c r="L44" s="66" t="str">
        <f t="shared" si="1"/>
        <v>OK</v>
      </c>
      <c r="M44" s="92"/>
      <c r="N44" s="92"/>
      <c r="O44" s="38"/>
      <c r="P44" s="38"/>
      <c r="Q44" s="38"/>
      <c r="R44" s="38"/>
      <c r="S44" s="38"/>
      <c r="T44" s="38"/>
    </row>
    <row r="45" spans="1:20" ht="35.1" customHeight="1" x14ac:dyDescent="0.25">
      <c r="A45" s="105"/>
      <c r="B45" s="108"/>
      <c r="C45" s="60">
        <v>42</v>
      </c>
      <c r="D45" s="61" t="s">
        <v>57</v>
      </c>
      <c r="E45" s="62" t="s">
        <v>46</v>
      </c>
      <c r="F45" s="87" t="s">
        <v>90</v>
      </c>
      <c r="G45" s="62" t="s">
        <v>91</v>
      </c>
      <c r="H45" s="63" t="s">
        <v>44</v>
      </c>
      <c r="I45" s="91">
        <v>145</v>
      </c>
      <c r="J45" s="68"/>
      <c r="K45" s="65">
        <f t="shared" si="0"/>
        <v>0</v>
      </c>
      <c r="L45" s="66" t="str">
        <f t="shared" si="1"/>
        <v>OK</v>
      </c>
      <c r="M45" s="92"/>
      <c r="N45" s="92"/>
      <c r="O45" s="38"/>
      <c r="P45" s="38"/>
      <c r="Q45" s="38"/>
      <c r="R45" s="38"/>
      <c r="S45" s="38"/>
      <c r="T45" s="38"/>
    </row>
    <row r="46" spans="1:20" ht="35.1" customHeight="1" x14ac:dyDescent="0.25">
      <c r="A46" s="105"/>
      <c r="B46" s="108"/>
      <c r="C46" s="60">
        <v>43</v>
      </c>
      <c r="D46" s="61" t="s">
        <v>58</v>
      </c>
      <c r="E46" s="62" t="s">
        <v>46</v>
      </c>
      <c r="F46" s="87" t="s">
        <v>90</v>
      </c>
      <c r="G46" s="62" t="s">
        <v>91</v>
      </c>
      <c r="H46" s="63" t="s">
        <v>44</v>
      </c>
      <c r="I46" s="91">
        <v>100</v>
      </c>
      <c r="J46" s="68"/>
      <c r="K46" s="65">
        <f t="shared" si="0"/>
        <v>0</v>
      </c>
      <c r="L46" s="66" t="str">
        <f t="shared" si="1"/>
        <v>OK</v>
      </c>
      <c r="M46" s="92"/>
      <c r="N46" s="92"/>
      <c r="O46" s="38"/>
      <c r="P46" s="38"/>
      <c r="Q46" s="38"/>
      <c r="R46" s="38"/>
      <c r="S46" s="38"/>
      <c r="T46" s="38"/>
    </row>
    <row r="47" spans="1:20" ht="35.1" customHeight="1" x14ac:dyDescent="0.25">
      <c r="A47" s="106"/>
      <c r="B47" s="109"/>
      <c r="C47" s="60">
        <v>44</v>
      </c>
      <c r="D47" s="61" t="s">
        <v>59</v>
      </c>
      <c r="E47" s="62" t="s">
        <v>85</v>
      </c>
      <c r="F47" s="87" t="s">
        <v>90</v>
      </c>
      <c r="G47" s="62" t="s">
        <v>91</v>
      </c>
      <c r="H47" s="63" t="s">
        <v>44</v>
      </c>
      <c r="I47" s="91">
        <v>385</v>
      </c>
      <c r="J47" s="68"/>
      <c r="K47" s="65">
        <f t="shared" si="0"/>
        <v>0</v>
      </c>
      <c r="L47" s="66" t="str">
        <f t="shared" si="1"/>
        <v>OK</v>
      </c>
      <c r="M47" s="92"/>
      <c r="N47" s="92"/>
      <c r="O47" s="38"/>
      <c r="P47" s="38"/>
      <c r="Q47" s="38"/>
      <c r="R47" s="38"/>
      <c r="S47" s="38"/>
      <c r="T47" s="38"/>
    </row>
  </sheetData>
  <mergeCells count="22">
    <mergeCell ref="A32:A47"/>
    <mergeCell ref="B32:B47"/>
    <mergeCell ref="R1:R2"/>
    <mergeCell ref="S1:S2"/>
    <mergeCell ref="T1:T2"/>
    <mergeCell ref="M1:M2"/>
    <mergeCell ref="N1:N2"/>
    <mergeCell ref="O1:O2"/>
    <mergeCell ref="P1:P2"/>
    <mergeCell ref="Q1:Q2"/>
    <mergeCell ref="D1:I1"/>
    <mergeCell ref="J1:L1"/>
    <mergeCell ref="A2:L2"/>
    <mergeCell ref="A1:C1"/>
    <mergeCell ref="A4:A13"/>
    <mergeCell ref="B4:B13"/>
    <mergeCell ref="A14:A25"/>
    <mergeCell ref="B14:B25"/>
    <mergeCell ref="A26:A29"/>
    <mergeCell ref="B26:B29"/>
    <mergeCell ref="A30:A31"/>
    <mergeCell ref="B30:B31"/>
  </mergeCells>
  <conditionalFormatting sqref="M4:N4">
    <cfRule type="cellIs" dxfId="17" priority="4" stopIfTrue="1" operator="greaterThan">
      <formula>0</formula>
    </cfRule>
    <cfRule type="cellIs" dxfId="16" priority="5" stopIfTrue="1" operator="greaterThan">
      <formula>0</formula>
    </cfRule>
    <cfRule type="cellIs" dxfId="15" priority="6" stopIfTrue="1" operator="greaterThan">
      <formula>0</formula>
    </cfRule>
  </conditionalFormatting>
  <conditionalFormatting sqref="M5:N42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A37" zoomScale="84" zoomScaleNormal="84" workbookViewId="0">
      <selection activeCell="M1" sqref="M1:M1048576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4" bestFit="1" customWidth="1"/>
    <col min="4" max="4" width="22" style="1" customWidth="1"/>
    <col min="5" max="5" width="9.85546875" style="1" customWidth="1"/>
    <col min="6" max="6" width="12.140625" style="1" customWidth="1"/>
    <col min="7" max="7" width="13.7109375" style="1" customWidth="1"/>
    <col min="8" max="8" width="17" style="1" customWidth="1"/>
    <col min="9" max="9" width="12.7109375" style="55" bestFit="1" customWidth="1"/>
    <col min="10" max="10" width="11.28515625" style="20" customWidth="1"/>
    <col min="11" max="11" width="13.28515625" style="35" customWidth="1"/>
    <col min="12" max="12" width="12.5703125" style="17" customWidth="1"/>
    <col min="13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99" t="s">
        <v>77</v>
      </c>
      <c r="B1" s="99"/>
      <c r="C1" s="99"/>
      <c r="D1" s="99" t="s">
        <v>75</v>
      </c>
      <c r="E1" s="99"/>
      <c r="F1" s="99"/>
      <c r="G1" s="99"/>
      <c r="H1" s="99"/>
      <c r="I1" s="99"/>
      <c r="J1" s="99" t="s">
        <v>76</v>
      </c>
      <c r="K1" s="99"/>
      <c r="L1" s="99"/>
      <c r="M1" s="98" t="s">
        <v>98</v>
      </c>
      <c r="N1" s="98" t="s">
        <v>78</v>
      </c>
      <c r="O1" s="98" t="s">
        <v>78</v>
      </c>
      <c r="P1" s="98" t="s">
        <v>78</v>
      </c>
      <c r="Q1" s="98" t="s">
        <v>78</v>
      </c>
      <c r="R1" s="98" t="s">
        <v>78</v>
      </c>
      <c r="S1" s="98" t="s">
        <v>78</v>
      </c>
      <c r="T1" s="98" t="s">
        <v>78</v>
      </c>
    </row>
    <row r="2" spans="1:20" ht="21.75" customHeight="1" x14ac:dyDescent="0.25">
      <c r="A2" s="99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8"/>
      <c r="N2" s="98"/>
      <c r="O2" s="98"/>
      <c r="P2" s="98"/>
      <c r="Q2" s="98"/>
      <c r="R2" s="98"/>
      <c r="S2" s="98"/>
      <c r="T2" s="98"/>
    </row>
    <row r="3" spans="1:20" s="16" customFormat="1" ht="45" x14ac:dyDescent="0.2">
      <c r="A3" s="81" t="s">
        <v>2</v>
      </c>
      <c r="B3" s="81" t="s">
        <v>1</v>
      </c>
      <c r="C3" s="82" t="s">
        <v>3</v>
      </c>
      <c r="D3" s="82" t="s">
        <v>33</v>
      </c>
      <c r="E3" s="82" t="s">
        <v>41</v>
      </c>
      <c r="F3" s="83" t="s">
        <v>87</v>
      </c>
      <c r="G3" s="83" t="s">
        <v>88</v>
      </c>
      <c r="H3" s="83" t="s">
        <v>89</v>
      </c>
      <c r="I3" s="84" t="s">
        <v>4</v>
      </c>
      <c r="J3" s="85" t="s">
        <v>26</v>
      </c>
      <c r="K3" s="86" t="s">
        <v>0</v>
      </c>
      <c r="L3" s="81" t="s">
        <v>5</v>
      </c>
      <c r="M3" s="28">
        <v>43728</v>
      </c>
      <c r="N3" s="28" t="s">
        <v>79</v>
      </c>
      <c r="O3" s="28" t="s">
        <v>79</v>
      </c>
      <c r="P3" s="28" t="s">
        <v>79</v>
      </c>
      <c r="Q3" s="28" t="s">
        <v>79</v>
      </c>
      <c r="R3" s="28" t="s">
        <v>79</v>
      </c>
      <c r="S3" s="28" t="s">
        <v>79</v>
      </c>
      <c r="T3" s="28" t="s">
        <v>79</v>
      </c>
    </row>
    <row r="4" spans="1:20" ht="35.1" customHeight="1" x14ac:dyDescent="0.25">
      <c r="A4" s="104" t="s">
        <v>80</v>
      </c>
      <c r="B4" s="110">
        <v>1</v>
      </c>
      <c r="C4" s="60">
        <v>1</v>
      </c>
      <c r="D4" s="61" t="s">
        <v>45</v>
      </c>
      <c r="E4" s="62" t="s">
        <v>46</v>
      </c>
      <c r="F4" s="87" t="s">
        <v>90</v>
      </c>
      <c r="G4" s="62" t="s">
        <v>91</v>
      </c>
      <c r="H4" s="63" t="s">
        <v>44</v>
      </c>
      <c r="I4" s="74">
        <v>281.11</v>
      </c>
      <c r="J4" s="64"/>
      <c r="K4" s="65">
        <f t="shared" ref="K4:K47" si="0">J4-(SUM(M4:V4))</f>
        <v>0</v>
      </c>
      <c r="L4" s="66" t="str">
        <f>IF(K4&lt;0,"ATENÇÃO","OK")</f>
        <v>OK</v>
      </c>
      <c r="M4" s="19"/>
      <c r="N4" s="19"/>
      <c r="O4" s="38"/>
      <c r="P4" s="38"/>
      <c r="Q4" s="38"/>
      <c r="R4" s="38"/>
      <c r="S4" s="38"/>
      <c r="T4" s="38"/>
    </row>
    <row r="5" spans="1:20" ht="35.1" customHeight="1" x14ac:dyDescent="0.25">
      <c r="A5" s="105"/>
      <c r="B5" s="110"/>
      <c r="C5" s="60">
        <v>2</v>
      </c>
      <c r="D5" s="61" t="s">
        <v>47</v>
      </c>
      <c r="E5" s="62" t="s">
        <v>46</v>
      </c>
      <c r="F5" s="87" t="s">
        <v>90</v>
      </c>
      <c r="G5" s="62" t="s">
        <v>91</v>
      </c>
      <c r="H5" s="63" t="s">
        <v>44</v>
      </c>
      <c r="I5" s="74">
        <v>207.81</v>
      </c>
      <c r="J5" s="64"/>
      <c r="K5" s="65">
        <f t="shared" si="0"/>
        <v>0</v>
      </c>
      <c r="L5" s="66" t="str">
        <f t="shared" ref="L5:L47" si="1">IF(K5&lt;0,"ATENÇÃO","OK")</f>
        <v>OK</v>
      </c>
      <c r="M5" s="19"/>
      <c r="N5" s="19"/>
      <c r="O5" s="38"/>
      <c r="P5" s="38"/>
      <c r="Q5" s="38"/>
      <c r="R5" s="38"/>
      <c r="S5" s="38"/>
      <c r="T5" s="38"/>
    </row>
    <row r="6" spans="1:20" ht="35.1" customHeight="1" x14ac:dyDescent="0.25">
      <c r="A6" s="105"/>
      <c r="B6" s="110"/>
      <c r="C6" s="60">
        <v>3</v>
      </c>
      <c r="D6" s="61" t="s">
        <v>48</v>
      </c>
      <c r="E6" s="62" t="s">
        <v>46</v>
      </c>
      <c r="F6" s="87" t="s">
        <v>90</v>
      </c>
      <c r="G6" s="62" t="s">
        <v>91</v>
      </c>
      <c r="H6" s="63" t="s">
        <v>44</v>
      </c>
      <c r="I6" s="74">
        <v>280.55</v>
      </c>
      <c r="J6" s="67"/>
      <c r="K6" s="65">
        <f t="shared" si="0"/>
        <v>0</v>
      </c>
      <c r="L6" s="66" t="str">
        <f t="shared" si="1"/>
        <v>OK</v>
      </c>
      <c r="M6" s="19"/>
      <c r="N6" s="19"/>
      <c r="O6" s="38"/>
      <c r="P6" s="38"/>
      <c r="Q6" s="38"/>
      <c r="R6" s="38"/>
      <c r="S6" s="38"/>
      <c r="T6" s="38"/>
    </row>
    <row r="7" spans="1:20" ht="35.1" customHeight="1" x14ac:dyDescent="0.25">
      <c r="A7" s="105"/>
      <c r="B7" s="110"/>
      <c r="C7" s="60">
        <v>4</v>
      </c>
      <c r="D7" s="61" t="s">
        <v>50</v>
      </c>
      <c r="E7" s="62" t="s">
        <v>46</v>
      </c>
      <c r="F7" s="87" t="s">
        <v>90</v>
      </c>
      <c r="G7" s="62" t="s">
        <v>91</v>
      </c>
      <c r="H7" s="63" t="s">
        <v>44</v>
      </c>
      <c r="I7" s="74">
        <v>270.33</v>
      </c>
      <c r="J7" s="67"/>
      <c r="K7" s="65">
        <f t="shared" si="0"/>
        <v>0</v>
      </c>
      <c r="L7" s="66" t="str">
        <f t="shared" si="1"/>
        <v>OK</v>
      </c>
      <c r="M7" s="19"/>
      <c r="N7" s="19"/>
      <c r="O7" s="38"/>
      <c r="P7" s="38"/>
      <c r="Q7" s="38"/>
      <c r="R7" s="38"/>
      <c r="S7" s="38"/>
      <c r="T7" s="38"/>
    </row>
    <row r="8" spans="1:20" ht="35.1" customHeight="1" x14ac:dyDescent="0.25">
      <c r="A8" s="105"/>
      <c r="B8" s="110"/>
      <c r="C8" s="60">
        <v>5</v>
      </c>
      <c r="D8" s="61" t="s">
        <v>51</v>
      </c>
      <c r="E8" s="62" t="s">
        <v>46</v>
      </c>
      <c r="F8" s="87" t="s">
        <v>90</v>
      </c>
      <c r="G8" s="62" t="s">
        <v>91</v>
      </c>
      <c r="H8" s="63" t="s">
        <v>44</v>
      </c>
      <c r="I8" s="74">
        <v>165.55</v>
      </c>
      <c r="J8" s="67"/>
      <c r="K8" s="65">
        <f t="shared" si="0"/>
        <v>0</v>
      </c>
      <c r="L8" s="66" t="str">
        <f t="shared" si="1"/>
        <v>OK</v>
      </c>
      <c r="M8" s="19"/>
      <c r="N8" s="19"/>
      <c r="O8" s="38"/>
      <c r="P8" s="38"/>
      <c r="Q8" s="38"/>
      <c r="R8" s="38"/>
      <c r="S8" s="38"/>
      <c r="T8" s="38"/>
    </row>
    <row r="9" spans="1:20" ht="35.1" customHeight="1" x14ac:dyDescent="0.25">
      <c r="A9" s="105"/>
      <c r="B9" s="110"/>
      <c r="C9" s="60">
        <v>6</v>
      </c>
      <c r="D9" s="61" t="s">
        <v>52</v>
      </c>
      <c r="E9" s="62" t="s">
        <v>46</v>
      </c>
      <c r="F9" s="87" t="s">
        <v>90</v>
      </c>
      <c r="G9" s="62" t="s">
        <v>91</v>
      </c>
      <c r="H9" s="63" t="s">
        <v>44</v>
      </c>
      <c r="I9" s="74">
        <v>273</v>
      </c>
      <c r="J9" s="67"/>
      <c r="K9" s="65">
        <f t="shared" si="0"/>
        <v>0</v>
      </c>
      <c r="L9" s="66" t="str">
        <f t="shared" si="1"/>
        <v>OK</v>
      </c>
      <c r="M9" s="19"/>
      <c r="N9" s="19"/>
      <c r="O9" s="38"/>
      <c r="P9" s="38"/>
      <c r="Q9" s="38"/>
      <c r="R9" s="38"/>
      <c r="S9" s="38"/>
      <c r="T9" s="38"/>
    </row>
    <row r="10" spans="1:20" ht="35.1" customHeight="1" x14ac:dyDescent="0.25">
      <c r="A10" s="105"/>
      <c r="B10" s="110"/>
      <c r="C10" s="60">
        <v>7</v>
      </c>
      <c r="D10" s="61" t="s">
        <v>56</v>
      </c>
      <c r="E10" s="62" t="s">
        <v>46</v>
      </c>
      <c r="F10" s="87" t="s">
        <v>90</v>
      </c>
      <c r="G10" s="62" t="s">
        <v>91</v>
      </c>
      <c r="H10" s="63" t="s">
        <v>44</v>
      </c>
      <c r="I10" s="74">
        <v>88.11</v>
      </c>
      <c r="J10" s="67"/>
      <c r="K10" s="65">
        <f t="shared" si="0"/>
        <v>0</v>
      </c>
      <c r="L10" s="66" t="str">
        <f t="shared" si="1"/>
        <v>OK</v>
      </c>
      <c r="M10" s="19"/>
      <c r="N10" s="19"/>
      <c r="O10" s="38"/>
      <c r="P10" s="38"/>
      <c r="Q10" s="38"/>
      <c r="R10" s="38"/>
      <c r="S10" s="38"/>
      <c r="T10" s="38"/>
    </row>
    <row r="11" spans="1:20" ht="35.1" customHeight="1" x14ac:dyDescent="0.25">
      <c r="A11" s="105"/>
      <c r="B11" s="110"/>
      <c r="C11" s="60">
        <v>8</v>
      </c>
      <c r="D11" s="61" t="s">
        <v>57</v>
      </c>
      <c r="E11" s="62" t="s">
        <v>46</v>
      </c>
      <c r="F11" s="87" t="s">
        <v>90</v>
      </c>
      <c r="G11" s="62" t="s">
        <v>91</v>
      </c>
      <c r="H11" s="63" t="s">
        <v>44</v>
      </c>
      <c r="I11" s="74">
        <v>250.44</v>
      </c>
      <c r="J11" s="67"/>
      <c r="K11" s="65">
        <f t="shared" si="0"/>
        <v>0</v>
      </c>
      <c r="L11" s="66" t="str">
        <f t="shared" si="1"/>
        <v>OK</v>
      </c>
      <c r="M11" s="19"/>
      <c r="N11" s="19"/>
      <c r="O11" s="38"/>
      <c r="P11" s="38"/>
      <c r="Q11" s="38"/>
      <c r="R11" s="38"/>
      <c r="S11" s="38"/>
      <c r="T11" s="38"/>
    </row>
    <row r="12" spans="1:20" ht="35.1" customHeight="1" x14ac:dyDescent="0.25">
      <c r="A12" s="105"/>
      <c r="B12" s="110"/>
      <c r="C12" s="60">
        <v>9</v>
      </c>
      <c r="D12" s="61" t="s">
        <v>58</v>
      </c>
      <c r="E12" s="62" t="s">
        <v>46</v>
      </c>
      <c r="F12" s="87" t="s">
        <v>90</v>
      </c>
      <c r="G12" s="62" t="s">
        <v>91</v>
      </c>
      <c r="H12" s="63" t="s">
        <v>44</v>
      </c>
      <c r="I12" s="74">
        <v>198.44</v>
      </c>
      <c r="J12" s="67"/>
      <c r="K12" s="65">
        <f t="shared" si="0"/>
        <v>0</v>
      </c>
      <c r="L12" s="66" t="str">
        <f t="shared" si="1"/>
        <v>OK</v>
      </c>
      <c r="M12" s="19"/>
      <c r="N12" s="19"/>
      <c r="O12" s="38"/>
      <c r="P12" s="38"/>
      <c r="Q12" s="38"/>
      <c r="R12" s="38"/>
      <c r="S12" s="38"/>
      <c r="T12" s="38"/>
    </row>
    <row r="13" spans="1:20" ht="35.1" customHeight="1" x14ac:dyDescent="0.25">
      <c r="A13" s="106"/>
      <c r="B13" s="110"/>
      <c r="C13" s="60">
        <v>10</v>
      </c>
      <c r="D13" s="61" t="s">
        <v>59</v>
      </c>
      <c r="E13" s="62" t="s">
        <v>46</v>
      </c>
      <c r="F13" s="87" t="s">
        <v>90</v>
      </c>
      <c r="G13" s="62" t="s">
        <v>91</v>
      </c>
      <c r="H13" s="63" t="s">
        <v>44</v>
      </c>
      <c r="I13" s="74">
        <v>93.55</v>
      </c>
      <c r="J13" s="67"/>
      <c r="K13" s="65">
        <f t="shared" si="0"/>
        <v>0</v>
      </c>
      <c r="L13" s="66" t="str">
        <f t="shared" si="1"/>
        <v>OK</v>
      </c>
      <c r="M13" s="19"/>
      <c r="N13" s="19"/>
      <c r="O13" s="38"/>
      <c r="P13" s="38"/>
      <c r="Q13" s="38"/>
      <c r="R13" s="38"/>
      <c r="S13" s="38"/>
      <c r="T13" s="38"/>
    </row>
    <row r="14" spans="1:20" ht="35.1" customHeight="1" x14ac:dyDescent="0.25">
      <c r="A14" s="100" t="s">
        <v>80</v>
      </c>
      <c r="B14" s="112">
        <v>2</v>
      </c>
      <c r="C14" s="70">
        <v>11</v>
      </c>
      <c r="D14" s="71" t="s">
        <v>60</v>
      </c>
      <c r="E14" s="72" t="s">
        <v>43</v>
      </c>
      <c r="F14" s="88" t="s">
        <v>90</v>
      </c>
      <c r="G14" s="72" t="s">
        <v>91</v>
      </c>
      <c r="H14" s="73" t="s">
        <v>44</v>
      </c>
      <c r="I14" s="75">
        <v>3119.4</v>
      </c>
      <c r="J14" s="67"/>
      <c r="K14" s="65">
        <f t="shared" si="0"/>
        <v>0</v>
      </c>
      <c r="L14" s="66" t="str">
        <f t="shared" si="1"/>
        <v>OK</v>
      </c>
      <c r="M14" s="19"/>
      <c r="N14" s="19"/>
      <c r="O14" s="38"/>
      <c r="P14" s="38"/>
      <c r="Q14" s="38"/>
      <c r="R14" s="38"/>
      <c r="S14" s="38"/>
      <c r="T14" s="38"/>
    </row>
    <row r="15" spans="1:20" ht="35.1" customHeight="1" x14ac:dyDescent="0.25">
      <c r="A15" s="111"/>
      <c r="B15" s="112"/>
      <c r="C15" s="70">
        <v>12</v>
      </c>
      <c r="D15" s="71" t="s">
        <v>61</v>
      </c>
      <c r="E15" s="72" t="s">
        <v>46</v>
      </c>
      <c r="F15" s="88" t="s">
        <v>90</v>
      </c>
      <c r="G15" s="72" t="s">
        <v>91</v>
      </c>
      <c r="H15" s="73" t="s">
        <v>44</v>
      </c>
      <c r="I15" s="75">
        <v>203.96</v>
      </c>
      <c r="J15" s="67"/>
      <c r="K15" s="65">
        <f t="shared" si="0"/>
        <v>0</v>
      </c>
      <c r="L15" s="66" t="str">
        <f t="shared" si="1"/>
        <v>OK</v>
      </c>
      <c r="M15" s="19"/>
      <c r="N15" s="19"/>
      <c r="O15" s="38"/>
      <c r="P15" s="38"/>
      <c r="Q15" s="38"/>
      <c r="R15" s="38"/>
      <c r="S15" s="38"/>
      <c r="T15" s="38"/>
    </row>
    <row r="16" spans="1:20" ht="35.1" customHeight="1" x14ac:dyDescent="0.25">
      <c r="A16" s="111"/>
      <c r="B16" s="112"/>
      <c r="C16" s="70">
        <v>13</v>
      </c>
      <c r="D16" s="71" t="s">
        <v>62</v>
      </c>
      <c r="E16" s="72" t="s">
        <v>63</v>
      </c>
      <c r="F16" s="88" t="s">
        <v>90</v>
      </c>
      <c r="G16" s="72" t="s">
        <v>91</v>
      </c>
      <c r="H16" s="73" t="s">
        <v>44</v>
      </c>
      <c r="I16" s="75">
        <v>258.86</v>
      </c>
      <c r="J16" s="67"/>
      <c r="K16" s="65">
        <f t="shared" si="0"/>
        <v>0</v>
      </c>
      <c r="L16" s="66" t="str">
        <f t="shared" si="1"/>
        <v>OK</v>
      </c>
      <c r="M16" s="19"/>
      <c r="N16" s="19"/>
      <c r="O16" s="38"/>
      <c r="P16" s="38"/>
      <c r="Q16" s="38"/>
      <c r="R16" s="38"/>
      <c r="S16" s="38"/>
      <c r="T16" s="38"/>
    </row>
    <row r="17" spans="1:20" ht="35.1" customHeight="1" x14ac:dyDescent="0.25">
      <c r="A17" s="111"/>
      <c r="B17" s="112"/>
      <c r="C17" s="70">
        <v>14</v>
      </c>
      <c r="D17" s="71" t="s">
        <v>50</v>
      </c>
      <c r="E17" s="72" t="s">
        <v>63</v>
      </c>
      <c r="F17" s="88" t="s">
        <v>90</v>
      </c>
      <c r="G17" s="72" t="s">
        <v>91</v>
      </c>
      <c r="H17" s="73" t="s">
        <v>44</v>
      </c>
      <c r="I17" s="75">
        <v>256.7</v>
      </c>
      <c r="J17" s="67"/>
      <c r="K17" s="65">
        <f t="shared" si="0"/>
        <v>0</v>
      </c>
      <c r="L17" s="66" t="str">
        <f t="shared" si="1"/>
        <v>OK</v>
      </c>
      <c r="M17" s="19"/>
      <c r="N17" s="19"/>
      <c r="O17" s="38"/>
      <c r="P17" s="38"/>
      <c r="Q17" s="38"/>
      <c r="R17" s="38"/>
      <c r="S17" s="38"/>
      <c r="T17" s="38"/>
    </row>
    <row r="18" spans="1:20" ht="35.1" customHeight="1" x14ac:dyDescent="0.25">
      <c r="A18" s="111"/>
      <c r="B18" s="112"/>
      <c r="C18" s="70">
        <v>15</v>
      </c>
      <c r="D18" s="71" t="s">
        <v>64</v>
      </c>
      <c r="E18" s="72" t="s">
        <v>65</v>
      </c>
      <c r="F18" s="88" t="s">
        <v>90</v>
      </c>
      <c r="G18" s="72" t="s">
        <v>91</v>
      </c>
      <c r="H18" s="73" t="s">
        <v>44</v>
      </c>
      <c r="I18" s="75">
        <v>5923.33</v>
      </c>
      <c r="J18" s="67"/>
      <c r="K18" s="65">
        <f t="shared" si="0"/>
        <v>0</v>
      </c>
      <c r="L18" s="66" t="str">
        <f t="shared" si="1"/>
        <v>OK</v>
      </c>
      <c r="M18" s="19"/>
      <c r="N18" s="19"/>
      <c r="O18" s="38"/>
      <c r="P18" s="38"/>
      <c r="Q18" s="38"/>
      <c r="R18" s="38"/>
      <c r="S18" s="38"/>
      <c r="T18" s="38"/>
    </row>
    <row r="19" spans="1:20" ht="35.1" customHeight="1" x14ac:dyDescent="0.25">
      <c r="A19" s="111"/>
      <c r="B19" s="112"/>
      <c r="C19" s="70">
        <v>16</v>
      </c>
      <c r="D19" s="71" t="s">
        <v>54</v>
      </c>
      <c r="E19" s="72" t="s">
        <v>66</v>
      </c>
      <c r="F19" s="88" t="s">
        <v>90</v>
      </c>
      <c r="G19" s="72" t="s">
        <v>91</v>
      </c>
      <c r="H19" s="73" t="s">
        <v>44</v>
      </c>
      <c r="I19" s="75">
        <v>210.93</v>
      </c>
      <c r="J19" s="67"/>
      <c r="K19" s="65">
        <f t="shared" si="0"/>
        <v>0</v>
      </c>
      <c r="L19" s="66" t="str">
        <f t="shared" si="1"/>
        <v>OK</v>
      </c>
      <c r="M19" s="19"/>
      <c r="N19" s="19"/>
      <c r="O19" s="38"/>
      <c r="P19" s="38"/>
      <c r="Q19" s="38"/>
      <c r="R19" s="38"/>
      <c r="S19" s="38"/>
      <c r="T19" s="38"/>
    </row>
    <row r="20" spans="1:20" ht="35.1" customHeight="1" x14ac:dyDescent="0.25">
      <c r="A20" s="111"/>
      <c r="B20" s="112"/>
      <c r="C20" s="70">
        <v>17</v>
      </c>
      <c r="D20" s="71" t="s">
        <v>67</v>
      </c>
      <c r="E20" s="72" t="s">
        <v>63</v>
      </c>
      <c r="F20" s="88" t="s">
        <v>90</v>
      </c>
      <c r="G20" s="72" t="s">
        <v>91</v>
      </c>
      <c r="H20" s="73" t="s">
        <v>44</v>
      </c>
      <c r="I20" s="75">
        <v>138.16</v>
      </c>
      <c r="J20" s="68"/>
      <c r="K20" s="65">
        <f t="shared" si="0"/>
        <v>0</v>
      </c>
      <c r="L20" s="66" t="str">
        <f t="shared" si="1"/>
        <v>OK</v>
      </c>
      <c r="M20" s="19"/>
      <c r="N20" s="19"/>
      <c r="O20" s="38"/>
      <c r="P20" s="38"/>
      <c r="Q20" s="38"/>
      <c r="R20" s="38"/>
      <c r="S20" s="38"/>
      <c r="T20" s="38"/>
    </row>
    <row r="21" spans="1:20" ht="35.1" customHeight="1" x14ac:dyDescent="0.25">
      <c r="A21" s="111"/>
      <c r="B21" s="112"/>
      <c r="C21" s="70">
        <v>18</v>
      </c>
      <c r="D21" s="71" t="s">
        <v>68</v>
      </c>
      <c r="E21" s="72" t="s">
        <v>63</v>
      </c>
      <c r="F21" s="88" t="s">
        <v>90</v>
      </c>
      <c r="G21" s="72" t="s">
        <v>91</v>
      </c>
      <c r="H21" s="73" t="s">
        <v>44</v>
      </c>
      <c r="I21" s="75">
        <v>77.06</v>
      </c>
      <c r="J21" s="68"/>
      <c r="K21" s="65">
        <f t="shared" si="0"/>
        <v>0</v>
      </c>
      <c r="L21" s="66" t="str">
        <f t="shared" si="1"/>
        <v>OK</v>
      </c>
      <c r="M21" s="19"/>
      <c r="N21" s="19"/>
      <c r="O21" s="38"/>
      <c r="P21" s="38"/>
      <c r="Q21" s="38"/>
      <c r="R21" s="38"/>
      <c r="S21" s="38"/>
      <c r="T21" s="38"/>
    </row>
    <row r="22" spans="1:20" ht="35.1" customHeight="1" x14ac:dyDescent="0.25">
      <c r="A22" s="111"/>
      <c r="B22" s="112"/>
      <c r="C22" s="70">
        <v>19</v>
      </c>
      <c r="D22" s="71" t="s">
        <v>55</v>
      </c>
      <c r="E22" s="72" t="s">
        <v>63</v>
      </c>
      <c r="F22" s="88" t="s">
        <v>90</v>
      </c>
      <c r="G22" s="72" t="s">
        <v>91</v>
      </c>
      <c r="H22" s="73" t="s">
        <v>44</v>
      </c>
      <c r="I22" s="75">
        <v>240.96</v>
      </c>
      <c r="J22" s="68"/>
      <c r="K22" s="65">
        <f t="shared" si="0"/>
        <v>0</v>
      </c>
      <c r="L22" s="66" t="str">
        <f t="shared" si="1"/>
        <v>OK</v>
      </c>
      <c r="M22" s="19"/>
      <c r="N22" s="19"/>
      <c r="O22" s="38"/>
      <c r="P22" s="38"/>
      <c r="Q22" s="38"/>
      <c r="R22" s="38"/>
      <c r="S22" s="38"/>
      <c r="T22" s="38"/>
    </row>
    <row r="23" spans="1:20" ht="35.1" customHeight="1" x14ac:dyDescent="0.25">
      <c r="A23" s="111"/>
      <c r="B23" s="112"/>
      <c r="C23" s="70">
        <v>20</v>
      </c>
      <c r="D23" s="71" t="s">
        <v>69</v>
      </c>
      <c r="E23" s="72" t="s">
        <v>63</v>
      </c>
      <c r="F23" s="88" t="s">
        <v>90</v>
      </c>
      <c r="G23" s="72" t="s">
        <v>91</v>
      </c>
      <c r="H23" s="73" t="s">
        <v>44</v>
      </c>
      <c r="I23" s="75">
        <v>184.5</v>
      </c>
      <c r="J23" s="68"/>
      <c r="K23" s="65">
        <f t="shared" si="0"/>
        <v>0</v>
      </c>
      <c r="L23" s="66" t="str">
        <f t="shared" si="1"/>
        <v>OK</v>
      </c>
      <c r="M23" s="19"/>
      <c r="N23" s="19"/>
      <c r="O23" s="38"/>
      <c r="P23" s="38"/>
      <c r="Q23" s="38"/>
      <c r="R23" s="38"/>
      <c r="S23" s="38"/>
      <c r="T23" s="38"/>
    </row>
    <row r="24" spans="1:20" ht="35.1" customHeight="1" x14ac:dyDescent="0.25">
      <c r="A24" s="111"/>
      <c r="B24" s="112"/>
      <c r="C24" s="70">
        <v>21</v>
      </c>
      <c r="D24" s="71" t="s">
        <v>59</v>
      </c>
      <c r="E24" s="72" t="s">
        <v>63</v>
      </c>
      <c r="F24" s="88" t="s">
        <v>90</v>
      </c>
      <c r="G24" s="72" t="s">
        <v>91</v>
      </c>
      <c r="H24" s="73" t="s">
        <v>44</v>
      </c>
      <c r="I24" s="75">
        <v>86.58</v>
      </c>
      <c r="J24" s="68"/>
      <c r="K24" s="65">
        <f t="shared" si="0"/>
        <v>0</v>
      </c>
      <c r="L24" s="66" t="str">
        <f t="shared" si="1"/>
        <v>OK</v>
      </c>
      <c r="M24" s="19"/>
      <c r="N24" s="19"/>
      <c r="O24" s="38"/>
      <c r="P24" s="38"/>
      <c r="Q24" s="38"/>
      <c r="R24" s="38"/>
      <c r="S24" s="38"/>
      <c r="T24" s="38"/>
    </row>
    <row r="25" spans="1:20" ht="35.1" customHeight="1" x14ac:dyDescent="0.25">
      <c r="A25" s="101"/>
      <c r="B25" s="112"/>
      <c r="C25" s="70">
        <v>22</v>
      </c>
      <c r="D25" s="71" t="s">
        <v>70</v>
      </c>
      <c r="E25" s="72" t="s">
        <v>63</v>
      </c>
      <c r="F25" s="88" t="s">
        <v>90</v>
      </c>
      <c r="G25" s="72" t="s">
        <v>91</v>
      </c>
      <c r="H25" s="73" t="s">
        <v>44</v>
      </c>
      <c r="I25" s="75">
        <v>75.849999999999994</v>
      </c>
      <c r="J25" s="68"/>
      <c r="K25" s="65">
        <f t="shared" si="0"/>
        <v>0</v>
      </c>
      <c r="L25" s="66" t="str">
        <f t="shared" si="1"/>
        <v>OK</v>
      </c>
      <c r="M25" s="19"/>
      <c r="N25" s="19"/>
      <c r="O25" s="38"/>
      <c r="P25" s="38"/>
      <c r="Q25" s="38"/>
      <c r="R25" s="38"/>
      <c r="S25" s="38"/>
      <c r="T25" s="38"/>
    </row>
    <row r="26" spans="1:20" ht="35.1" customHeight="1" x14ac:dyDescent="0.25">
      <c r="A26" s="104" t="s">
        <v>80</v>
      </c>
      <c r="B26" s="113">
        <v>3</v>
      </c>
      <c r="C26" s="60">
        <v>23</v>
      </c>
      <c r="D26" s="61" t="s">
        <v>50</v>
      </c>
      <c r="E26" s="62" t="s">
        <v>46</v>
      </c>
      <c r="F26" s="87" t="s">
        <v>90</v>
      </c>
      <c r="G26" s="62" t="s">
        <v>91</v>
      </c>
      <c r="H26" s="63" t="s">
        <v>44</v>
      </c>
      <c r="I26" s="89">
        <v>269.64999999999998</v>
      </c>
      <c r="J26" s="68"/>
      <c r="K26" s="65">
        <f t="shared" si="0"/>
        <v>0</v>
      </c>
      <c r="L26" s="66" t="str">
        <f t="shared" si="1"/>
        <v>OK</v>
      </c>
      <c r="M26" s="19"/>
      <c r="N26" s="19"/>
      <c r="O26" s="38"/>
      <c r="P26" s="38"/>
      <c r="Q26" s="38"/>
      <c r="R26" s="38"/>
      <c r="S26" s="38"/>
      <c r="T26" s="38"/>
    </row>
    <row r="27" spans="1:20" ht="35.1" customHeight="1" x14ac:dyDescent="0.25">
      <c r="A27" s="105"/>
      <c r="B27" s="113"/>
      <c r="C27" s="60">
        <v>24</v>
      </c>
      <c r="D27" s="61" t="s">
        <v>51</v>
      </c>
      <c r="E27" s="62" t="s">
        <v>46</v>
      </c>
      <c r="F27" s="87" t="s">
        <v>90</v>
      </c>
      <c r="G27" s="62" t="s">
        <v>91</v>
      </c>
      <c r="H27" s="63" t="s">
        <v>44</v>
      </c>
      <c r="I27" s="89">
        <v>162.53</v>
      </c>
      <c r="J27" s="68"/>
      <c r="K27" s="65">
        <f t="shared" si="0"/>
        <v>0</v>
      </c>
      <c r="L27" s="66" t="str">
        <f t="shared" si="1"/>
        <v>OK</v>
      </c>
      <c r="M27" s="19"/>
      <c r="N27" s="19"/>
      <c r="O27" s="38"/>
      <c r="P27" s="38"/>
      <c r="Q27" s="38"/>
      <c r="R27" s="38"/>
      <c r="S27" s="38"/>
      <c r="T27" s="38"/>
    </row>
    <row r="28" spans="1:20" ht="35.1" customHeight="1" x14ac:dyDescent="0.25">
      <c r="A28" s="105"/>
      <c r="B28" s="113"/>
      <c r="C28" s="60">
        <v>25</v>
      </c>
      <c r="D28" s="61" t="s">
        <v>52</v>
      </c>
      <c r="E28" s="62" t="s">
        <v>46</v>
      </c>
      <c r="F28" s="87" t="s">
        <v>90</v>
      </c>
      <c r="G28" s="62" t="s">
        <v>91</v>
      </c>
      <c r="H28" s="63" t="s">
        <v>44</v>
      </c>
      <c r="I28" s="89">
        <v>291.18</v>
      </c>
      <c r="J28" s="68"/>
      <c r="K28" s="65">
        <f t="shared" si="0"/>
        <v>0</v>
      </c>
      <c r="L28" s="66" t="str">
        <f t="shared" si="1"/>
        <v>OK</v>
      </c>
      <c r="M28" s="19"/>
      <c r="N28" s="19"/>
      <c r="O28" s="38"/>
      <c r="P28" s="38"/>
      <c r="Q28" s="38"/>
      <c r="R28" s="38"/>
      <c r="S28" s="38"/>
      <c r="T28" s="38"/>
    </row>
    <row r="29" spans="1:20" ht="35.1" customHeight="1" x14ac:dyDescent="0.25">
      <c r="A29" s="106"/>
      <c r="B29" s="113"/>
      <c r="C29" s="60">
        <v>26</v>
      </c>
      <c r="D29" s="61" t="s">
        <v>57</v>
      </c>
      <c r="E29" s="62" t="s">
        <v>46</v>
      </c>
      <c r="F29" s="87" t="s">
        <v>90</v>
      </c>
      <c r="G29" s="62" t="s">
        <v>91</v>
      </c>
      <c r="H29" s="63" t="s">
        <v>44</v>
      </c>
      <c r="I29" s="89">
        <v>246.62</v>
      </c>
      <c r="J29" s="68"/>
      <c r="K29" s="65">
        <f t="shared" si="0"/>
        <v>0</v>
      </c>
      <c r="L29" s="66" t="str">
        <f t="shared" si="1"/>
        <v>OK</v>
      </c>
      <c r="M29" s="19"/>
      <c r="N29" s="19"/>
      <c r="O29" s="38"/>
      <c r="P29" s="38"/>
      <c r="Q29" s="38"/>
      <c r="R29" s="38"/>
      <c r="S29" s="38"/>
      <c r="T29" s="38"/>
    </row>
    <row r="30" spans="1:20" ht="35.1" customHeight="1" x14ac:dyDescent="0.25">
      <c r="A30" s="100" t="s">
        <v>81</v>
      </c>
      <c r="B30" s="102">
        <v>4</v>
      </c>
      <c r="C30" s="70">
        <v>27</v>
      </c>
      <c r="D30" s="71" t="s">
        <v>82</v>
      </c>
      <c r="E30" s="72" t="s">
        <v>83</v>
      </c>
      <c r="F30" s="88" t="s">
        <v>92</v>
      </c>
      <c r="G30" s="72" t="s">
        <v>93</v>
      </c>
      <c r="H30" s="73" t="s">
        <v>94</v>
      </c>
      <c r="I30" s="90">
        <v>3576.66</v>
      </c>
      <c r="J30" s="68">
        <v>3</v>
      </c>
      <c r="K30" s="65">
        <f t="shared" si="0"/>
        <v>2</v>
      </c>
      <c r="L30" s="66" t="str">
        <f t="shared" si="1"/>
        <v>OK</v>
      </c>
      <c r="M30" s="19">
        <v>1</v>
      </c>
      <c r="N30" s="19"/>
      <c r="O30" s="38"/>
      <c r="P30" s="38"/>
      <c r="Q30" s="38"/>
      <c r="R30" s="38"/>
      <c r="S30" s="38"/>
      <c r="T30" s="38"/>
    </row>
    <row r="31" spans="1:20" ht="35.1" customHeight="1" x14ac:dyDescent="0.25">
      <c r="A31" s="101"/>
      <c r="B31" s="103"/>
      <c r="C31" s="70">
        <v>28</v>
      </c>
      <c r="D31" s="71" t="s">
        <v>84</v>
      </c>
      <c r="E31" s="72" t="s">
        <v>83</v>
      </c>
      <c r="F31" s="88" t="s">
        <v>92</v>
      </c>
      <c r="G31" s="72" t="s">
        <v>93</v>
      </c>
      <c r="H31" s="73" t="s">
        <v>94</v>
      </c>
      <c r="I31" s="90">
        <v>2115.5500000000002</v>
      </c>
      <c r="J31" s="68">
        <v>4</v>
      </c>
      <c r="K31" s="65">
        <f t="shared" si="0"/>
        <v>4</v>
      </c>
      <c r="L31" s="66" t="str">
        <f t="shared" si="1"/>
        <v>OK</v>
      </c>
      <c r="M31" s="19"/>
      <c r="N31" s="19"/>
      <c r="O31" s="38"/>
      <c r="P31" s="38"/>
      <c r="Q31" s="38"/>
      <c r="R31" s="38"/>
      <c r="S31" s="38"/>
      <c r="T31" s="38"/>
    </row>
    <row r="32" spans="1:20" ht="35.1" customHeight="1" x14ac:dyDescent="0.25">
      <c r="A32" s="104" t="s">
        <v>80</v>
      </c>
      <c r="B32" s="107">
        <v>5</v>
      </c>
      <c r="C32" s="60">
        <v>29</v>
      </c>
      <c r="D32" s="61" t="s">
        <v>42</v>
      </c>
      <c r="E32" s="62" t="s">
        <v>85</v>
      </c>
      <c r="F32" s="87" t="s">
        <v>90</v>
      </c>
      <c r="G32" s="62" t="s">
        <v>91</v>
      </c>
      <c r="H32" s="63" t="s">
        <v>44</v>
      </c>
      <c r="I32" s="91">
        <v>1231.6600000000001</v>
      </c>
      <c r="J32" s="68"/>
      <c r="K32" s="65">
        <f t="shared" si="0"/>
        <v>0</v>
      </c>
      <c r="L32" s="66" t="str">
        <f t="shared" si="1"/>
        <v>OK</v>
      </c>
      <c r="M32" s="19"/>
      <c r="N32" s="19"/>
      <c r="O32" s="38"/>
      <c r="P32" s="38"/>
      <c r="Q32" s="38"/>
      <c r="R32" s="38"/>
      <c r="S32" s="38"/>
      <c r="T32" s="38"/>
    </row>
    <row r="33" spans="1:20" ht="35.1" customHeight="1" x14ac:dyDescent="0.25">
      <c r="A33" s="105"/>
      <c r="B33" s="108"/>
      <c r="C33" s="60">
        <v>30</v>
      </c>
      <c r="D33" s="61" t="s">
        <v>86</v>
      </c>
      <c r="E33" s="62" t="s">
        <v>85</v>
      </c>
      <c r="F33" s="87" t="s">
        <v>90</v>
      </c>
      <c r="G33" s="62" t="s">
        <v>91</v>
      </c>
      <c r="H33" s="63" t="s">
        <v>44</v>
      </c>
      <c r="I33" s="91">
        <v>398.33</v>
      </c>
      <c r="J33" s="68"/>
      <c r="K33" s="65">
        <f t="shared" si="0"/>
        <v>0</v>
      </c>
      <c r="L33" s="66" t="str">
        <f t="shared" si="1"/>
        <v>OK</v>
      </c>
      <c r="M33" s="19"/>
      <c r="N33" s="19"/>
      <c r="O33" s="38"/>
      <c r="P33" s="38"/>
      <c r="Q33" s="38"/>
      <c r="R33" s="38"/>
      <c r="S33" s="38"/>
      <c r="T33" s="38"/>
    </row>
    <row r="34" spans="1:20" ht="35.1" customHeight="1" x14ac:dyDescent="0.25">
      <c r="A34" s="105"/>
      <c r="B34" s="108"/>
      <c r="C34" s="60">
        <v>31</v>
      </c>
      <c r="D34" s="61" t="s">
        <v>45</v>
      </c>
      <c r="E34" s="62" t="s">
        <v>46</v>
      </c>
      <c r="F34" s="87" t="s">
        <v>90</v>
      </c>
      <c r="G34" s="62" t="s">
        <v>91</v>
      </c>
      <c r="H34" s="63" t="s">
        <v>44</v>
      </c>
      <c r="I34" s="91">
        <v>163.33000000000001</v>
      </c>
      <c r="J34" s="68"/>
      <c r="K34" s="65">
        <f t="shared" si="0"/>
        <v>0</v>
      </c>
      <c r="L34" s="66" t="str">
        <f t="shared" si="1"/>
        <v>OK</v>
      </c>
      <c r="M34" s="19"/>
      <c r="N34" s="19"/>
      <c r="O34" s="38"/>
      <c r="P34" s="38"/>
      <c r="Q34" s="38"/>
      <c r="R34" s="38"/>
      <c r="S34" s="38"/>
      <c r="T34" s="38"/>
    </row>
    <row r="35" spans="1:20" ht="35.1" customHeight="1" x14ac:dyDescent="0.25">
      <c r="A35" s="105"/>
      <c r="B35" s="108"/>
      <c r="C35" s="60">
        <v>32</v>
      </c>
      <c r="D35" s="61" t="s">
        <v>47</v>
      </c>
      <c r="E35" s="62" t="s">
        <v>46</v>
      </c>
      <c r="F35" s="87" t="s">
        <v>90</v>
      </c>
      <c r="G35" s="62" t="s">
        <v>91</v>
      </c>
      <c r="H35" s="63" t="s">
        <v>44</v>
      </c>
      <c r="I35" s="91">
        <v>91.66</v>
      </c>
      <c r="J35" s="68"/>
      <c r="K35" s="65">
        <f t="shared" si="0"/>
        <v>0</v>
      </c>
      <c r="L35" s="66" t="str">
        <f t="shared" si="1"/>
        <v>OK</v>
      </c>
      <c r="M35" s="19"/>
      <c r="N35" s="19"/>
      <c r="O35" s="38"/>
      <c r="P35" s="38"/>
      <c r="Q35" s="38"/>
      <c r="R35" s="38"/>
      <c r="S35" s="38"/>
      <c r="T35" s="38"/>
    </row>
    <row r="36" spans="1:20" ht="35.1" customHeight="1" x14ac:dyDescent="0.25">
      <c r="A36" s="105"/>
      <c r="B36" s="108"/>
      <c r="C36" s="60">
        <v>33</v>
      </c>
      <c r="D36" s="61" t="s">
        <v>48</v>
      </c>
      <c r="E36" s="62" t="s">
        <v>46</v>
      </c>
      <c r="F36" s="87" t="s">
        <v>90</v>
      </c>
      <c r="G36" s="62" t="s">
        <v>91</v>
      </c>
      <c r="H36" s="63" t="s">
        <v>44</v>
      </c>
      <c r="I36" s="91">
        <v>156.66</v>
      </c>
      <c r="J36" s="68"/>
      <c r="K36" s="65">
        <f t="shared" si="0"/>
        <v>0</v>
      </c>
      <c r="L36" s="66" t="str">
        <f t="shared" si="1"/>
        <v>OK</v>
      </c>
      <c r="M36" s="19"/>
      <c r="N36" s="19"/>
      <c r="O36" s="38"/>
      <c r="P36" s="38"/>
      <c r="Q36" s="38"/>
      <c r="R36" s="38"/>
      <c r="S36" s="38"/>
      <c r="T36" s="38"/>
    </row>
    <row r="37" spans="1:20" ht="35.1" customHeight="1" x14ac:dyDescent="0.25">
      <c r="A37" s="105"/>
      <c r="B37" s="108"/>
      <c r="C37" s="60">
        <v>34</v>
      </c>
      <c r="D37" s="61" t="s">
        <v>49</v>
      </c>
      <c r="E37" s="62" t="s">
        <v>46</v>
      </c>
      <c r="F37" s="87" t="s">
        <v>90</v>
      </c>
      <c r="G37" s="62" t="s">
        <v>91</v>
      </c>
      <c r="H37" s="63" t="s">
        <v>44</v>
      </c>
      <c r="I37" s="91">
        <v>336.66</v>
      </c>
      <c r="J37" s="68"/>
      <c r="K37" s="65">
        <f t="shared" si="0"/>
        <v>0</v>
      </c>
      <c r="L37" s="66" t="str">
        <f t="shared" si="1"/>
        <v>OK</v>
      </c>
      <c r="M37" s="19"/>
      <c r="N37" s="19"/>
      <c r="O37" s="38"/>
      <c r="P37" s="38"/>
      <c r="Q37" s="38"/>
      <c r="R37" s="38"/>
      <c r="S37" s="38"/>
      <c r="T37" s="38"/>
    </row>
    <row r="38" spans="1:20" ht="35.1" customHeight="1" x14ac:dyDescent="0.25">
      <c r="A38" s="105"/>
      <c r="B38" s="108"/>
      <c r="C38" s="60">
        <v>35</v>
      </c>
      <c r="D38" s="61" t="s">
        <v>50</v>
      </c>
      <c r="E38" s="62" t="s">
        <v>46</v>
      </c>
      <c r="F38" s="87" t="s">
        <v>90</v>
      </c>
      <c r="G38" s="62" t="s">
        <v>91</v>
      </c>
      <c r="H38" s="63" t="s">
        <v>44</v>
      </c>
      <c r="I38" s="91">
        <v>158.33000000000001</v>
      </c>
      <c r="J38" s="68"/>
      <c r="K38" s="65">
        <f t="shared" si="0"/>
        <v>0</v>
      </c>
      <c r="L38" s="66" t="str">
        <f t="shared" si="1"/>
        <v>OK</v>
      </c>
      <c r="M38" s="19"/>
      <c r="N38" s="19"/>
      <c r="O38" s="38"/>
      <c r="P38" s="38"/>
      <c r="Q38" s="38"/>
      <c r="R38" s="38"/>
      <c r="S38" s="38"/>
      <c r="T38" s="38"/>
    </row>
    <row r="39" spans="1:20" ht="35.1" customHeight="1" x14ac:dyDescent="0.25">
      <c r="A39" s="105"/>
      <c r="B39" s="108"/>
      <c r="C39" s="60">
        <v>36</v>
      </c>
      <c r="D39" s="61" t="s">
        <v>51</v>
      </c>
      <c r="E39" s="62" t="s">
        <v>46</v>
      </c>
      <c r="F39" s="87" t="s">
        <v>90</v>
      </c>
      <c r="G39" s="62" t="s">
        <v>91</v>
      </c>
      <c r="H39" s="63" t="s">
        <v>44</v>
      </c>
      <c r="I39" s="91">
        <v>98.33</v>
      </c>
      <c r="J39" s="68"/>
      <c r="K39" s="65">
        <f t="shared" si="0"/>
        <v>0</v>
      </c>
      <c r="L39" s="66" t="str">
        <f t="shared" si="1"/>
        <v>OK</v>
      </c>
      <c r="M39" s="19"/>
      <c r="N39" s="19"/>
      <c r="O39" s="38"/>
      <c r="P39" s="38"/>
      <c r="Q39" s="38"/>
      <c r="R39" s="38"/>
      <c r="S39" s="38"/>
      <c r="T39" s="38"/>
    </row>
    <row r="40" spans="1:20" ht="35.1" customHeight="1" x14ac:dyDescent="0.25">
      <c r="A40" s="105"/>
      <c r="B40" s="108"/>
      <c r="C40" s="60">
        <v>37</v>
      </c>
      <c r="D40" s="61" t="s">
        <v>52</v>
      </c>
      <c r="E40" s="62" t="s">
        <v>46</v>
      </c>
      <c r="F40" s="87" t="s">
        <v>90</v>
      </c>
      <c r="G40" s="62" t="s">
        <v>91</v>
      </c>
      <c r="H40" s="63" t="s">
        <v>44</v>
      </c>
      <c r="I40" s="91">
        <v>143.33000000000001</v>
      </c>
      <c r="J40" s="68"/>
      <c r="K40" s="65">
        <f t="shared" si="0"/>
        <v>0</v>
      </c>
      <c r="L40" s="66" t="str">
        <f t="shared" si="1"/>
        <v>OK</v>
      </c>
      <c r="M40" s="19"/>
      <c r="N40" s="19"/>
      <c r="O40" s="38"/>
      <c r="P40" s="38"/>
      <c r="Q40" s="38"/>
      <c r="R40" s="38"/>
      <c r="S40" s="38"/>
      <c r="T40" s="38"/>
    </row>
    <row r="41" spans="1:20" ht="35.1" customHeight="1" x14ac:dyDescent="0.25">
      <c r="A41" s="105"/>
      <c r="B41" s="108"/>
      <c r="C41" s="60">
        <v>38</v>
      </c>
      <c r="D41" s="61" t="s">
        <v>53</v>
      </c>
      <c r="E41" s="62" t="s">
        <v>85</v>
      </c>
      <c r="F41" s="87" t="s">
        <v>90</v>
      </c>
      <c r="G41" s="62" t="s">
        <v>91</v>
      </c>
      <c r="H41" s="63" t="s">
        <v>44</v>
      </c>
      <c r="I41" s="91">
        <v>465</v>
      </c>
      <c r="J41" s="68"/>
      <c r="K41" s="65">
        <f t="shared" si="0"/>
        <v>0</v>
      </c>
      <c r="L41" s="66" t="str">
        <f t="shared" si="1"/>
        <v>OK</v>
      </c>
      <c r="M41" s="19"/>
      <c r="N41" s="19"/>
      <c r="O41" s="38"/>
      <c r="P41" s="38"/>
      <c r="Q41" s="38"/>
      <c r="R41" s="38"/>
      <c r="S41" s="38"/>
      <c r="T41" s="38"/>
    </row>
    <row r="42" spans="1:20" ht="35.1" customHeight="1" x14ac:dyDescent="0.25">
      <c r="A42" s="105"/>
      <c r="B42" s="108"/>
      <c r="C42" s="60">
        <v>39</v>
      </c>
      <c r="D42" s="61" t="s">
        <v>54</v>
      </c>
      <c r="E42" s="62" t="s">
        <v>85</v>
      </c>
      <c r="F42" s="87" t="s">
        <v>90</v>
      </c>
      <c r="G42" s="62" t="s">
        <v>91</v>
      </c>
      <c r="H42" s="63" t="s">
        <v>44</v>
      </c>
      <c r="I42" s="91">
        <v>1298.33</v>
      </c>
      <c r="J42" s="68"/>
      <c r="K42" s="65">
        <f t="shared" si="0"/>
        <v>0</v>
      </c>
      <c r="L42" s="66" t="str">
        <f t="shared" si="1"/>
        <v>OK</v>
      </c>
      <c r="M42" s="19"/>
      <c r="N42" s="19"/>
      <c r="O42" s="38"/>
      <c r="P42" s="38"/>
      <c r="Q42" s="38"/>
      <c r="R42" s="38"/>
      <c r="S42" s="38"/>
      <c r="T42" s="38"/>
    </row>
    <row r="43" spans="1:20" ht="35.1" customHeight="1" x14ac:dyDescent="0.25">
      <c r="A43" s="105"/>
      <c r="B43" s="108"/>
      <c r="C43" s="60">
        <v>40</v>
      </c>
      <c r="D43" s="61" t="s">
        <v>55</v>
      </c>
      <c r="E43" s="62" t="s">
        <v>85</v>
      </c>
      <c r="F43" s="87" t="s">
        <v>90</v>
      </c>
      <c r="G43" s="62" t="s">
        <v>91</v>
      </c>
      <c r="H43" s="63" t="s">
        <v>44</v>
      </c>
      <c r="I43" s="91">
        <v>610</v>
      </c>
      <c r="J43" s="68"/>
      <c r="K43" s="65">
        <f t="shared" si="0"/>
        <v>0</v>
      </c>
      <c r="L43" s="66" t="str">
        <f t="shared" si="1"/>
        <v>OK</v>
      </c>
      <c r="M43" s="92"/>
      <c r="N43" s="92"/>
      <c r="O43" s="38"/>
      <c r="P43" s="38"/>
      <c r="Q43" s="38"/>
      <c r="R43" s="38"/>
      <c r="S43" s="38"/>
      <c r="T43" s="38"/>
    </row>
    <row r="44" spans="1:20" ht="35.1" customHeight="1" x14ac:dyDescent="0.25">
      <c r="A44" s="105"/>
      <c r="B44" s="108"/>
      <c r="C44" s="60">
        <v>41</v>
      </c>
      <c r="D44" s="61" t="s">
        <v>56</v>
      </c>
      <c r="E44" s="62" t="s">
        <v>85</v>
      </c>
      <c r="F44" s="87" t="s">
        <v>90</v>
      </c>
      <c r="G44" s="62" t="s">
        <v>91</v>
      </c>
      <c r="H44" s="63" t="s">
        <v>44</v>
      </c>
      <c r="I44" s="91">
        <v>378.33</v>
      </c>
      <c r="J44" s="68"/>
      <c r="K44" s="65">
        <f t="shared" si="0"/>
        <v>0</v>
      </c>
      <c r="L44" s="66" t="str">
        <f t="shared" si="1"/>
        <v>OK</v>
      </c>
      <c r="M44" s="92"/>
      <c r="N44" s="92"/>
      <c r="O44" s="38"/>
      <c r="P44" s="38"/>
      <c r="Q44" s="38"/>
      <c r="R44" s="38"/>
      <c r="S44" s="38"/>
      <c r="T44" s="38"/>
    </row>
    <row r="45" spans="1:20" ht="35.1" customHeight="1" x14ac:dyDescent="0.25">
      <c r="A45" s="105"/>
      <c r="B45" s="108"/>
      <c r="C45" s="60">
        <v>42</v>
      </c>
      <c r="D45" s="61" t="s">
        <v>57</v>
      </c>
      <c r="E45" s="62" t="s">
        <v>46</v>
      </c>
      <c r="F45" s="87" t="s">
        <v>90</v>
      </c>
      <c r="G45" s="62" t="s">
        <v>91</v>
      </c>
      <c r="H45" s="63" t="s">
        <v>44</v>
      </c>
      <c r="I45" s="91">
        <v>145</v>
      </c>
      <c r="J45" s="68"/>
      <c r="K45" s="65">
        <f t="shared" si="0"/>
        <v>0</v>
      </c>
      <c r="L45" s="66" t="str">
        <f t="shared" si="1"/>
        <v>OK</v>
      </c>
      <c r="M45" s="92"/>
      <c r="N45" s="92"/>
      <c r="O45" s="38"/>
      <c r="P45" s="38"/>
      <c r="Q45" s="38"/>
      <c r="R45" s="38"/>
      <c r="S45" s="38"/>
      <c r="T45" s="38"/>
    </row>
    <row r="46" spans="1:20" ht="35.1" customHeight="1" x14ac:dyDescent="0.25">
      <c r="A46" s="105"/>
      <c r="B46" s="108"/>
      <c r="C46" s="60">
        <v>43</v>
      </c>
      <c r="D46" s="61" t="s">
        <v>58</v>
      </c>
      <c r="E46" s="62" t="s">
        <v>46</v>
      </c>
      <c r="F46" s="87" t="s">
        <v>90</v>
      </c>
      <c r="G46" s="62" t="s">
        <v>91</v>
      </c>
      <c r="H46" s="63" t="s">
        <v>44</v>
      </c>
      <c r="I46" s="91">
        <v>100</v>
      </c>
      <c r="J46" s="68"/>
      <c r="K46" s="65">
        <f t="shared" si="0"/>
        <v>0</v>
      </c>
      <c r="L46" s="66" t="str">
        <f t="shared" si="1"/>
        <v>OK</v>
      </c>
      <c r="M46" s="92"/>
      <c r="N46" s="92"/>
      <c r="O46" s="38"/>
      <c r="P46" s="38"/>
      <c r="Q46" s="38"/>
      <c r="R46" s="38"/>
      <c r="S46" s="38"/>
      <c r="T46" s="38"/>
    </row>
    <row r="47" spans="1:20" ht="35.1" customHeight="1" x14ac:dyDescent="0.25">
      <c r="A47" s="106"/>
      <c r="B47" s="109"/>
      <c r="C47" s="60">
        <v>44</v>
      </c>
      <c r="D47" s="61" t="s">
        <v>59</v>
      </c>
      <c r="E47" s="62" t="s">
        <v>85</v>
      </c>
      <c r="F47" s="87" t="s">
        <v>90</v>
      </c>
      <c r="G47" s="62" t="s">
        <v>91</v>
      </c>
      <c r="H47" s="63" t="s">
        <v>44</v>
      </c>
      <c r="I47" s="91">
        <v>385</v>
      </c>
      <c r="J47" s="68"/>
      <c r="K47" s="65">
        <f t="shared" si="0"/>
        <v>0</v>
      </c>
      <c r="L47" s="66" t="str">
        <f t="shared" si="1"/>
        <v>OK</v>
      </c>
      <c r="M47" s="92"/>
      <c r="N47" s="92"/>
      <c r="O47" s="38"/>
      <c r="P47" s="38"/>
      <c r="Q47" s="38"/>
      <c r="R47" s="38"/>
      <c r="S47" s="38"/>
      <c r="T47" s="38"/>
    </row>
  </sheetData>
  <mergeCells count="22">
    <mergeCell ref="A4:A13"/>
    <mergeCell ref="B4:B13"/>
    <mergeCell ref="A14:A25"/>
    <mergeCell ref="B14:B25"/>
    <mergeCell ref="S1:S2"/>
    <mergeCell ref="T1:T2"/>
    <mergeCell ref="A1:C1"/>
    <mergeCell ref="M1:M2"/>
    <mergeCell ref="N1:N2"/>
    <mergeCell ref="O1:O2"/>
    <mergeCell ref="P1:P2"/>
    <mergeCell ref="Q1:Q2"/>
    <mergeCell ref="R1:R2"/>
    <mergeCell ref="D1:I1"/>
    <mergeCell ref="J1:L1"/>
    <mergeCell ref="A2:L2"/>
    <mergeCell ref="A26:A29"/>
    <mergeCell ref="B26:B29"/>
    <mergeCell ref="A30:A31"/>
    <mergeCell ref="B30:B31"/>
    <mergeCell ref="A32:A47"/>
    <mergeCell ref="B32:B47"/>
  </mergeCells>
  <conditionalFormatting sqref="N4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N5:N42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M4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M5:M42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zoomScale="80" zoomScaleNormal="80" workbookViewId="0">
      <selection activeCell="O41" sqref="O41"/>
    </sheetView>
  </sheetViews>
  <sheetFormatPr defaultColWidth="9.7109375" defaultRowHeight="15" x14ac:dyDescent="0.25"/>
  <cols>
    <col min="1" max="1" width="26.28515625" style="1" customWidth="1"/>
    <col min="2" max="2" width="10.42578125" style="1" customWidth="1"/>
    <col min="3" max="3" width="7.5703125" style="34" customWidth="1"/>
    <col min="4" max="4" width="28.7109375" style="1" customWidth="1"/>
    <col min="5" max="5" width="19.7109375" style="1" customWidth="1"/>
    <col min="6" max="6" width="16" style="1" customWidth="1"/>
    <col min="7" max="7" width="13.42578125" style="39" customWidth="1"/>
    <col min="8" max="8" width="13.28515625" style="35" customWidth="1"/>
    <col min="9" max="9" width="12.5703125" style="17" customWidth="1"/>
    <col min="10" max="10" width="17.140625" style="15" customWidth="1"/>
    <col min="11" max="11" width="16.7109375" style="15" customWidth="1"/>
    <col min="12" max="16384" width="9.7109375" style="15"/>
  </cols>
  <sheetData>
    <row r="1" spans="1:11" ht="51" customHeight="1" x14ac:dyDescent="0.25">
      <c r="A1" s="123" t="s">
        <v>77</v>
      </c>
      <c r="B1" s="123"/>
      <c r="C1" s="123"/>
      <c r="D1" s="123" t="s">
        <v>75</v>
      </c>
      <c r="E1" s="123"/>
      <c r="F1" s="123"/>
      <c r="G1" s="124" t="s">
        <v>76</v>
      </c>
      <c r="H1" s="124"/>
      <c r="I1" s="124"/>
      <c r="J1" s="124"/>
      <c r="K1" s="124"/>
    </row>
    <row r="2" spans="1:11" s="16" customFormat="1" ht="30" x14ac:dyDescent="0.2">
      <c r="A2" s="29" t="s">
        <v>2</v>
      </c>
      <c r="B2" s="29" t="s">
        <v>1</v>
      </c>
      <c r="C2" s="30" t="s">
        <v>3</v>
      </c>
      <c r="D2" s="30" t="s">
        <v>33</v>
      </c>
      <c r="E2" s="30" t="s">
        <v>72</v>
      </c>
      <c r="F2" s="31" t="s">
        <v>4</v>
      </c>
      <c r="G2" s="32" t="s">
        <v>26</v>
      </c>
      <c r="H2" s="33" t="s">
        <v>27</v>
      </c>
      <c r="I2" s="29" t="s">
        <v>28</v>
      </c>
      <c r="J2" s="29" t="s">
        <v>29</v>
      </c>
      <c r="K2" s="29" t="s">
        <v>30</v>
      </c>
    </row>
    <row r="3" spans="1:11" ht="30" customHeight="1" x14ac:dyDescent="0.25">
      <c r="A3" s="104" t="s">
        <v>80</v>
      </c>
      <c r="B3" s="110">
        <v>1</v>
      </c>
      <c r="C3" s="60">
        <v>1</v>
      </c>
      <c r="D3" s="61" t="s">
        <v>45</v>
      </c>
      <c r="E3" s="62" t="s">
        <v>46</v>
      </c>
      <c r="F3" s="76">
        <v>281.11</v>
      </c>
      <c r="G3" s="56">
        <f>'PROEX '!J4+'CEAVI '!J4+CEO!J4+CCT!J4+CEFID!J4+CEART!J4</f>
        <v>20</v>
      </c>
      <c r="H3" s="23">
        <f>SUM('PROEX '!J4-'PROEX '!K4)*('CEAVI '!J4-'CEAVI '!K4)*(CEO!J4-CEO!K4)*(CCT!J4-CCT!K4)*(CEFID!J4-CEFID!K4)*(CEART!J4-CEART!K4)</f>
        <v>0</v>
      </c>
      <c r="I3" s="24">
        <f t="shared" ref="I3" si="0">G3-H3</f>
        <v>20</v>
      </c>
      <c r="J3" s="25">
        <f>F3*G3</f>
        <v>5622.2000000000007</v>
      </c>
      <c r="K3" s="25">
        <f>F3*H3</f>
        <v>0</v>
      </c>
    </row>
    <row r="4" spans="1:11" ht="30" customHeight="1" x14ac:dyDescent="0.25">
      <c r="A4" s="105"/>
      <c r="B4" s="110"/>
      <c r="C4" s="60">
        <v>2</v>
      </c>
      <c r="D4" s="61" t="s">
        <v>47</v>
      </c>
      <c r="E4" s="62" t="s">
        <v>46</v>
      </c>
      <c r="F4" s="76">
        <v>207.81</v>
      </c>
      <c r="G4" s="56">
        <f>'PROEX '!J5+'CEAVI '!J5+CEO!J5+CCT!J5+CEFID!J5+CEART!J5</f>
        <v>20</v>
      </c>
      <c r="H4" s="23">
        <f>SUM('PROEX '!J5-'PROEX '!K5)*('CEAVI '!J5-'CEAVI '!K5)*(CEO!J5-CEO!K5)*(CCT!J5-CCT!K5)*(CEFID!J5-CEFID!K5)*(CEART!J5-CEART!K5)</f>
        <v>0</v>
      </c>
      <c r="I4" s="24">
        <f t="shared" ref="I4:I46" si="1">G4-H4</f>
        <v>20</v>
      </c>
      <c r="J4" s="25">
        <f t="shared" ref="J4:J46" si="2">F4*G4</f>
        <v>4156.2</v>
      </c>
      <c r="K4" s="25">
        <f t="shared" ref="K4:K46" si="3">F4*H4</f>
        <v>0</v>
      </c>
    </row>
    <row r="5" spans="1:11" ht="30" customHeight="1" x14ac:dyDescent="0.25">
      <c r="A5" s="105"/>
      <c r="B5" s="110"/>
      <c r="C5" s="60">
        <v>3</v>
      </c>
      <c r="D5" s="61" t="s">
        <v>48</v>
      </c>
      <c r="E5" s="62" t="s">
        <v>46</v>
      </c>
      <c r="F5" s="76">
        <v>280.55</v>
      </c>
      <c r="G5" s="56">
        <f>'PROEX '!J6+'CEAVI '!J6+CEO!J6+CCT!J6+CEFID!J6+CEART!J6</f>
        <v>15</v>
      </c>
      <c r="H5" s="23">
        <f>SUM('PROEX '!J6-'PROEX '!K6)*('CEAVI '!J6-'CEAVI '!K6)*(CEO!J6-CEO!K6)*(CCT!J6-CCT!K6)*(CEFID!J6-CEFID!K6)*(CEART!J6-CEART!K6)</f>
        <v>0</v>
      </c>
      <c r="I5" s="24">
        <f t="shared" si="1"/>
        <v>15</v>
      </c>
      <c r="J5" s="25">
        <f t="shared" si="2"/>
        <v>4208.25</v>
      </c>
      <c r="K5" s="25">
        <f t="shared" si="3"/>
        <v>0</v>
      </c>
    </row>
    <row r="6" spans="1:11" ht="30" customHeight="1" x14ac:dyDescent="0.25">
      <c r="A6" s="105"/>
      <c r="B6" s="110"/>
      <c r="C6" s="60">
        <v>4</v>
      </c>
      <c r="D6" s="61" t="s">
        <v>50</v>
      </c>
      <c r="E6" s="62" t="s">
        <v>46</v>
      </c>
      <c r="F6" s="76">
        <v>270.33</v>
      </c>
      <c r="G6" s="56">
        <f>'PROEX '!J7+'CEAVI '!J7+CEO!J7+CCT!J7+CEFID!J7+CEART!J7</f>
        <v>70</v>
      </c>
      <c r="H6" s="23">
        <f>SUM('PROEX '!J7-'PROEX '!K7)*('CEAVI '!J7-'CEAVI '!K7)*(CEO!J7-CEO!K7)*(CCT!J7-CCT!K7)*(CEFID!J7-CEFID!K7)*(CEART!J7-CEART!K7)</f>
        <v>0</v>
      </c>
      <c r="I6" s="24">
        <f t="shared" si="1"/>
        <v>70</v>
      </c>
      <c r="J6" s="25">
        <f t="shared" si="2"/>
        <v>18923.099999999999</v>
      </c>
      <c r="K6" s="25">
        <f t="shared" si="3"/>
        <v>0</v>
      </c>
    </row>
    <row r="7" spans="1:11" ht="30" customHeight="1" x14ac:dyDescent="0.25">
      <c r="A7" s="105"/>
      <c r="B7" s="110"/>
      <c r="C7" s="60">
        <v>5</v>
      </c>
      <c r="D7" s="61" t="s">
        <v>51</v>
      </c>
      <c r="E7" s="62" t="s">
        <v>46</v>
      </c>
      <c r="F7" s="76">
        <v>165.55</v>
      </c>
      <c r="G7" s="56">
        <f>'PROEX '!J8+'CEAVI '!J8+CEO!J8+CCT!J8+CEFID!J8+CEART!J8</f>
        <v>10</v>
      </c>
      <c r="H7" s="23">
        <f>SUM('PROEX '!J8-'PROEX '!K8)*('CEAVI '!J8-'CEAVI '!K8)*(CEO!J8-CEO!K8)*(CCT!J8-CCT!K8)*(CEFID!J8-CEFID!K8)*(CEART!J8-CEART!K8)</f>
        <v>0</v>
      </c>
      <c r="I7" s="24">
        <f t="shared" si="1"/>
        <v>10</v>
      </c>
      <c r="J7" s="25">
        <f t="shared" si="2"/>
        <v>1655.5</v>
      </c>
      <c r="K7" s="25">
        <f t="shared" si="3"/>
        <v>0</v>
      </c>
    </row>
    <row r="8" spans="1:11" ht="30" customHeight="1" x14ac:dyDescent="0.25">
      <c r="A8" s="105"/>
      <c r="B8" s="110"/>
      <c r="C8" s="60">
        <v>6</v>
      </c>
      <c r="D8" s="61" t="s">
        <v>52</v>
      </c>
      <c r="E8" s="62" t="s">
        <v>46</v>
      </c>
      <c r="F8" s="76">
        <v>273</v>
      </c>
      <c r="G8" s="56">
        <f>'PROEX '!J9+'CEAVI '!J9+CEO!J9+CCT!J9+CEFID!J9+CEART!J9</f>
        <v>20</v>
      </c>
      <c r="H8" s="23">
        <f>SUM('PROEX '!J9-'PROEX '!K9)*('CEAVI '!J9-'CEAVI '!K9)*(CEO!J9-CEO!K9)*(CCT!J9-CCT!K9)*(CEFID!J9-CEFID!K9)*(CEART!J9-CEART!K9)</f>
        <v>0</v>
      </c>
      <c r="I8" s="24">
        <f t="shared" si="1"/>
        <v>20</v>
      </c>
      <c r="J8" s="25">
        <f t="shared" si="2"/>
        <v>5460</v>
      </c>
      <c r="K8" s="25">
        <f t="shared" si="3"/>
        <v>0</v>
      </c>
    </row>
    <row r="9" spans="1:11" ht="30" customHeight="1" x14ac:dyDescent="0.25">
      <c r="A9" s="105"/>
      <c r="B9" s="110"/>
      <c r="C9" s="60">
        <v>7</v>
      </c>
      <c r="D9" s="61" t="s">
        <v>56</v>
      </c>
      <c r="E9" s="62" t="s">
        <v>46</v>
      </c>
      <c r="F9" s="76">
        <v>88.11</v>
      </c>
      <c r="G9" s="56">
        <f>'PROEX '!J10+'CEAVI '!J10+CEO!J10+CCT!J10+CEFID!J10+CEART!J10</f>
        <v>30</v>
      </c>
      <c r="H9" s="23">
        <f>SUM('PROEX '!J10-'PROEX '!K10)*('CEAVI '!J10-'CEAVI '!K10)*(CEO!J10-CEO!K10)*(CCT!J10-CCT!K10)*(CEFID!J10-CEFID!K10)*(CEART!J10-CEART!K10)</f>
        <v>0</v>
      </c>
      <c r="I9" s="24">
        <f t="shared" si="1"/>
        <v>30</v>
      </c>
      <c r="J9" s="25">
        <f t="shared" si="2"/>
        <v>2643.3</v>
      </c>
      <c r="K9" s="25">
        <f t="shared" si="3"/>
        <v>0</v>
      </c>
    </row>
    <row r="10" spans="1:11" ht="30" customHeight="1" x14ac:dyDescent="0.25">
      <c r="A10" s="105"/>
      <c r="B10" s="110"/>
      <c r="C10" s="60">
        <v>8</v>
      </c>
      <c r="D10" s="61" t="s">
        <v>57</v>
      </c>
      <c r="E10" s="62" t="s">
        <v>46</v>
      </c>
      <c r="F10" s="76">
        <v>250.44</v>
      </c>
      <c r="G10" s="56">
        <f>'PROEX '!J11+'CEAVI '!J11+CEO!J11+CCT!J11+CEFID!J11+CEART!J11</f>
        <v>30</v>
      </c>
      <c r="H10" s="23">
        <f>SUM('PROEX '!J11-'PROEX '!K11)*('CEAVI '!J11-'CEAVI '!K11)*(CEO!J11-CEO!K11)*(CCT!J11-CCT!K11)*(CEFID!J11-CEFID!K11)*(CEART!J11-CEART!K11)</f>
        <v>0</v>
      </c>
      <c r="I10" s="24">
        <f t="shared" si="1"/>
        <v>30</v>
      </c>
      <c r="J10" s="25">
        <f t="shared" si="2"/>
        <v>7513.2</v>
      </c>
      <c r="K10" s="25">
        <f t="shared" si="3"/>
        <v>0</v>
      </c>
    </row>
    <row r="11" spans="1:11" ht="30" customHeight="1" x14ac:dyDescent="0.25">
      <c r="A11" s="105"/>
      <c r="B11" s="110"/>
      <c r="C11" s="60">
        <v>9</v>
      </c>
      <c r="D11" s="61" t="s">
        <v>58</v>
      </c>
      <c r="E11" s="62" t="s">
        <v>46</v>
      </c>
      <c r="F11" s="76">
        <v>198.44</v>
      </c>
      <c r="G11" s="56">
        <f>'PROEX '!J12+'CEAVI '!J12+CEO!J12+CCT!J12+CEFID!J12+CEART!J12</f>
        <v>20</v>
      </c>
      <c r="H11" s="23">
        <f>SUM('PROEX '!J12-'PROEX '!K12)*('CEAVI '!J12-'CEAVI '!K12)*(CEO!J12-CEO!K12)*(CCT!J12-CCT!K12)*(CEFID!J12-CEFID!K12)*(CEART!J12-CEART!K12)</f>
        <v>0</v>
      </c>
      <c r="I11" s="24">
        <f t="shared" si="1"/>
        <v>20</v>
      </c>
      <c r="J11" s="25">
        <f t="shared" si="2"/>
        <v>3968.8</v>
      </c>
      <c r="K11" s="25">
        <f t="shared" si="3"/>
        <v>0</v>
      </c>
    </row>
    <row r="12" spans="1:11" ht="30" customHeight="1" x14ac:dyDescent="0.25">
      <c r="A12" s="106"/>
      <c r="B12" s="110"/>
      <c r="C12" s="60">
        <v>10</v>
      </c>
      <c r="D12" s="61" t="s">
        <v>59</v>
      </c>
      <c r="E12" s="62" t="s">
        <v>46</v>
      </c>
      <c r="F12" s="76">
        <v>93.55</v>
      </c>
      <c r="G12" s="56">
        <f>'PROEX '!J13+'CEAVI '!J13+CEO!J13+CCT!J13+CEFID!J13+CEART!J13</f>
        <v>30</v>
      </c>
      <c r="H12" s="23">
        <f>SUM('PROEX '!J13-'PROEX '!K13)*('CEAVI '!J13-'CEAVI '!K13)*(CEO!J13-CEO!K13)*(CCT!J13-CCT!K13)*(CEFID!J13-CEFID!K13)*(CEART!J13-CEART!K13)</f>
        <v>0</v>
      </c>
      <c r="I12" s="24">
        <f t="shared" si="1"/>
        <v>30</v>
      </c>
      <c r="J12" s="25">
        <f t="shared" si="2"/>
        <v>2806.5</v>
      </c>
      <c r="K12" s="25">
        <f t="shared" si="3"/>
        <v>0</v>
      </c>
    </row>
    <row r="13" spans="1:11" ht="30" customHeight="1" x14ac:dyDescent="0.25">
      <c r="A13" s="100" t="s">
        <v>80</v>
      </c>
      <c r="B13" s="112">
        <v>2</v>
      </c>
      <c r="C13" s="70">
        <v>11</v>
      </c>
      <c r="D13" s="71" t="s">
        <v>60</v>
      </c>
      <c r="E13" s="72" t="s">
        <v>43</v>
      </c>
      <c r="F13" s="77">
        <v>3119.4</v>
      </c>
      <c r="G13" s="56">
        <f>'PROEX '!J14+'CEAVI '!J14+CEO!J14+CCT!J14+CEFID!J14+CEART!J14</f>
        <v>1</v>
      </c>
      <c r="H13" s="23">
        <f>SUM('PROEX '!J14-'PROEX '!K14)*('CEAVI '!J14-'CEAVI '!K14)*(CEO!J14-CEO!K14)*(CCT!J14-CCT!K14)*(CEFID!J14-CEFID!K14)*(CEART!J14-CEART!K14)</f>
        <v>0</v>
      </c>
      <c r="I13" s="24">
        <f t="shared" si="1"/>
        <v>1</v>
      </c>
      <c r="J13" s="25">
        <f t="shared" si="2"/>
        <v>3119.4</v>
      </c>
      <c r="K13" s="25">
        <f t="shared" si="3"/>
        <v>0</v>
      </c>
    </row>
    <row r="14" spans="1:11" ht="30" customHeight="1" x14ac:dyDescent="0.25">
      <c r="A14" s="111"/>
      <c r="B14" s="112"/>
      <c r="C14" s="70">
        <v>12</v>
      </c>
      <c r="D14" s="71" t="s">
        <v>61</v>
      </c>
      <c r="E14" s="72" t="s">
        <v>46</v>
      </c>
      <c r="F14" s="77">
        <v>203.96</v>
      </c>
      <c r="G14" s="56">
        <f>'PROEX '!J15+'CEAVI '!J15+CEO!J15+CCT!J15+CEFID!J15+CEART!J15</f>
        <v>18</v>
      </c>
      <c r="H14" s="23">
        <f>SUM('PROEX '!J15-'PROEX '!K15)*('CEAVI '!J15-'CEAVI '!K15)*(CEO!J15-CEO!K15)*(CCT!J15-CCT!K15)*(CEFID!J15-CEFID!K15)*(CEART!J15-CEART!K15)</f>
        <v>0</v>
      </c>
      <c r="I14" s="24">
        <f t="shared" si="1"/>
        <v>18</v>
      </c>
      <c r="J14" s="25">
        <f t="shared" si="2"/>
        <v>3671.28</v>
      </c>
      <c r="K14" s="25">
        <f t="shared" si="3"/>
        <v>0</v>
      </c>
    </row>
    <row r="15" spans="1:11" ht="30" customHeight="1" x14ac:dyDescent="0.25">
      <c r="A15" s="111"/>
      <c r="B15" s="112"/>
      <c r="C15" s="70">
        <v>13</v>
      </c>
      <c r="D15" s="71" t="s">
        <v>62</v>
      </c>
      <c r="E15" s="72" t="s">
        <v>63</v>
      </c>
      <c r="F15" s="77">
        <v>258.86</v>
      </c>
      <c r="G15" s="56">
        <f>'PROEX '!J16+'CEAVI '!J16+CEO!J16+CCT!J16+CEFID!J16+CEART!J16</f>
        <v>28</v>
      </c>
      <c r="H15" s="23">
        <f>SUM('PROEX '!J16-'PROEX '!K16)*('CEAVI '!J16-'CEAVI '!K16)*(CEO!J16-CEO!K16)*(CCT!J16-CCT!K16)*(CEFID!J16-CEFID!K16)*(CEART!J16-CEART!K16)</f>
        <v>0</v>
      </c>
      <c r="I15" s="24">
        <f t="shared" si="1"/>
        <v>28</v>
      </c>
      <c r="J15" s="25">
        <f t="shared" si="2"/>
        <v>7248.08</v>
      </c>
      <c r="K15" s="25">
        <f t="shared" si="3"/>
        <v>0</v>
      </c>
    </row>
    <row r="16" spans="1:11" ht="30" customHeight="1" x14ac:dyDescent="0.25">
      <c r="A16" s="111"/>
      <c r="B16" s="112"/>
      <c r="C16" s="70">
        <v>14</v>
      </c>
      <c r="D16" s="71" t="s">
        <v>50</v>
      </c>
      <c r="E16" s="72" t="s">
        <v>63</v>
      </c>
      <c r="F16" s="77">
        <v>256.7</v>
      </c>
      <c r="G16" s="56">
        <f>'PROEX '!J17+'CEAVI '!J17+CEO!J17+CCT!J17+CEFID!J17+CEART!J17</f>
        <v>15</v>
      </c>
      <c r="H16" s="23">
        <f>SUM('PROEX '!J17-'PROEX '!K17)*('CEAVI '!J17-'CEAVI '!K17)*(CEO!J17-CEO!K17)*(CCT!J17-CCT!K17)*(CEFID!J17-CEFID!K17)*(CEART!J17-CEART!K17)</f>
        <v>0</v>
      </c>
      <c r="I16" s="24">
        <f t="shared" si="1"/>
        <v>15</v>
      </c>
      <c r="J16" s="25">
        <f t="shared" si="2"/>
        <v>3850.5</v>
      </c>
      <c r="K16" s="25">
        <f t="shared" si="3"/>
        <v>0</v>
      </c>
    </row>
    <row r="17" spans="1:11" ht="30" customHeight="1" x14ac:dyDescent="0.25">
      <c r="A17" s="111"/>
      <c r="B17" s="112"/>
      <c r="C17" s="70">
        <v>15</v>
      </c>
      <c r="D17" s="71" t="s">
        <v>64</v>
      </c>
      <c r="E17" s="72" t="s">
        <v>65</v>
      </c>
      <c r="F17" s="77">
        <v>5923.33</v>
      </c>
      <c r="G17" s="56">
        <f>'PROEX '!J18+'CEAVI '!J18+CEO!J18+CCT!J18+CEFID!J18+CEART!J18</f>
        <v>1</v>
      </c>
      <c r="H17" s="23">
        <f>SUM('PROEX '!J18-'PROEX '!K18)*('CEAVI '!J18-'CEAVI '!K18)*(CEO!J18-CEO!K18)*(CCT!J18-CCT!K18)*(CEFID!J18-CEFID!K18)*(CEART!J18-CEART!K18)</f>
        <v>0</v>
      </c>
      <c r="I17" s="24">
        <f t="shared" si="1"/>
        <v>1</v>
      </c>
      <c r="J17" s="25">
        <f t="shared" si="2"/>
        <v>5923.33</v>
      </c>
      <c r="K17" s="25">
        <f t="shared" si="3"/>
        <v>0</v>
      </c>
    </row>
    <row r="18" spans="1:11" ht="30" customHeight="1" x14ac:dyDescent="0.25">
      <c r="A18" s="111"/>
      <c r="B18" s="112"/>
      <c r="C18" s="70">
        <v>16</v>
      </c>
      <c r="D18" s="71" t="s">
        <v>54</v>
      </c>
      <c r="E18" s="72" t="s">
        <v>66</v>
      </c>
      <c r="F18" s="77">
        <v>210.93</v>
      </c>
      <c r="G18" s="56">
        <f>'PROEX '!J19+'CEAVI '!J19+CEO!J19+CCT!J19+CEFID!J19+CEART!J19</f>
        <v>32</v>
      </c>
      <c r="H18" s="23">
        <f>SUM('PROEX '!J19-'PROEX '!K19)*('CEAVI '!J19-'CEAVI '!K19)*(CEO!J19-CEO!K19)*(CCT!J19-CCT!K19)*(CEFID!J19-CEFID!K19)*(CEART!J19-CEART!K19)</f>
        <v>0</v>
      </c>
      <c r="I18" s="24">
        <f t="shared" si="1"/>
        <v>32</v>
      </c>
      <c r="J18" s="25">
        <f t="shared" si="2"/>
        <v>6749.76</v>
      </c>
      <c r="K18" s="25">
        <f t="shared" si="3"/>
        <v>0</v>
      </c>
    </row>
    <row r="19" spans="1:11" ht="30" customHeight="1" x14ac:dyDescent="0.25">
      <c r="A19" s="111"/>
      <c r="B19" s="112"/>
      <c r="C19" s="70">
        <v>17</v>
      </c>
      <c r="D19" s="71" t="s">
        <v>67</v>
      </c>
      <c r="E19" s="72" t="s">
        <v>63</v>
      </c>
      <c r="F19" s="77">
        <v>138.16</v>
      </c>
      <c r="G19" s="56">
        <f>'PROEX '!J20+'CEAVI '!J20+CEO!J20+CCT!J20+CEFID!J20+CEART!J20</f>
        <v>28</v>
      </c>
      <c r="H19" s="23">
        <f>SUM('PROEX '!J20-'PROEX '!K20)*('CEAVI '!J20-'CEAVI '!K20)*(CEO!J20-CEO!K20)*(CCT!J20-CCT!K20)*(CEFID!J20-CEFID!K20)*(CEART!J20-CEART!K20)</f>
        <v>0</v>
      </c>
      <c r="I19" s="24">
        <f t="shared" si="1"/>
        <v>28</v>
      </c>
      <c r="J19" s="25">
        <f t="shared" si="2"/>
        <v>3868.48</v>
      </c>
      <c r="K19" s="25">
        <f t="shared" si="3"/>
        <v>0</v>
      </c>
    </row>
    <row r="20" spans="1:11" ht="30" customHeight="1" x14ac:dyDescent="0.25">
      <c r="A20" s="111"/>
      <c r="B20" s="112"/>
      <c r="C20" s="70">
        <v>18</v>
      </c>
      <c r="D20" s="71" t="s">
        <v>68</v>
      </c>
      <c r="E20" s="72" t="s">
        <v>63</v>
      </c>
      <c r="F20" s="77">
        <v>77.06</v>
      </c>
      <c r="G20" s="56">
        <f>'PROEX '!J21+'CEAVI '!J21+CEO!J21+CCT!J21+CEFID!J21+CEART!J21</f>
        <v>68</v>
      </c>
      <c r="H20" s="23">
        <f>SUM('PROEX '!J21-'PROEX '!K21)*('CEAVI '!J21-'CEAVI '!K21)*(CEO!J21-CEO!K21)*(CCT!J21-CCT!K21)*(CEFID!J21-CEFID!K21)*(CEART!J21-CEART!K21)</f>
        <v>0</v>
      </c>
      <c r="I20" s="24">
        <f t="shared" si="1"/>
        <v>68</v>
      </c>
      <c r="J20" s="25">
        <f t="shared" si="2"/>
        <v>5240.08</v>
      </c>
      <c r="K20" s="25">
        <f t="shared" si="3"/>
        <v>0</v>
      </c>
    </row>
    <row r="21" spans="1:11" ht="30" customHeight="1" x14ac:dyDescent="0.25">
      <c r="A21" s="111"/>
      <c r="B21" s="112"/>
      <c r="C21" s="70">
        <v>19</v>
      </c>
      <c r="D21" s="71" t="s">
        <v>55</v>
      </c>
      <c r="E21" s="72" t="s">
        <v>63</v>
      </c>
      <c r="F21" s="77">
        <v>240.96</v>
      </c>
      <c r="G21" s="56">
        <f>'PROEX '!J22+'CEAVI '!J22+CEO!J22+CCT!J22+CEFID!J22+CEART!J22</f>
        <v>17</v>
      </c>
      <c r="H21" s="23">
        <f>SUM('PROEX '!J22-'PROEX '!K22)*('CEAVI '!J22-'CEAVI '!K22)*(CEO!J22-CEO!K22)*(CCT!J22-CCT!K22)*(CEFID!J22-CEFID!K22)*(CEART!J22-CEART!K22)</f>
        <v>0</v>
      </c>
      <c r="I21" s="24">
        <f t="shared" si="1"/>
        <v>17</v>
      </c>
      <c r="J21" s="25">
        <f t="shared" si="2"/>
        <v>4096.32</v>
      </c>
      <c r="K21" s="25">
        <f t="shared" si="3"/>
        <v>0</v>
      </c>
    </row>
    <row r="22" spans="1:11" s="41" customFormat="1" ht="30" customHeight="1" x14ac:dyDescent="0.25">
      <c r="A22" s="111"/>
      <c r="B22" s="112"/>
      <c r="C22" s="70">
        <v>20</v>
      </c>
      <c r="D22" s="71" t="s">
        <v>69</v>
      </c>
      <c r="E22" s="72" t="s">
        <v>63</v>
      </c>
      <c r="F22" s="77">
        <v>184.5</v>
      </c>
      <c r="G22" s="56">
        <f>'PROEX '!J23+'CEAVI '!J23+CEO!J23+CCT!J23+CEFID!J23+CEART!J23</f>
        <v>35</v>
      </c>
      <c r="H22" s="23">
        <f>SUM('PROEX '!J23-'PROEX '!K23)*('CEAVI '!J23-'CEAVI '!K23)*(CEO!J23-CEO!K23)*(CCT!J23-CCT!K23)*(CEFID!J23-CEFID!K23)*(CEART!J23-CEART!K23)</f>
        <v>0</v>
      </c>
      <c r="I22" s="24">
        <f t="shared" si="1"/>
        <v>35</v>
      </c>
      <c r="J22" s="25">
        <f t="shared" si="2"/>
        <v>6457.5</v>
      </c>
      <c r="K22" s="25">
        <f t="shared" si="3"/>
        <v>0</v>
      </c>
    </row>
    <row r="23" spans="1:11" s="41" customFormat="1" ht="30" customHeight="1" x14ac:dyDescent="0.25">
      <c r="A23" s="111"/>
      <c r="B23" s="112"/>
      <c r="C23" s="70">
        <v>21</v>
      </c>
      <c r="D23" s="71" t="s">
        <v>59</v>
      </c>
      <c r="E23" s="72" t="s">
        <v>63</v>
      </c>
      <c r="F23" s="77">
        <v>86.58</v>
      </c>
      <c r="G23" s="56">
        <f>'PROEX '!J24+'CEAVI '!J24+CEO!J24+CCT!J24+CEFID!J24+CEART!J24</f>
        <v>50</v>
      </c>
      <c r="H23" s="23">
        <f>SUM('PROEX '!J24-'PROEX '!K24)*('CEAVI '!J24-'CEAVI '!K24)*(CEO!J24-CEO!K24)*(CCT!J24-CCT!K24)*(CEFID!J24-CEFID!K24)*(CEART!J24-CEART!K24)</f>
        <v>0</v>
      </c>
      <c r="I23" s="24">
        <f t="shared" si="1"/>
        <v>50</v>
      </c>
      <c r="J23" s="25">
        <f t="shared" si="2"/>
        <v>4329</v>
      </c>
      <c r="K23" s="25">
        <f t="shared" si="3"/>
        <v>0</v>
      </c>
    </row>
    <row r="24" spans="1:11" s="27" customFormat="1" ht="30" customHeight="1" x14ac:dyDescent="0.25">
      <c r="A24" s="101"/>
      <c r="B24" s="112"/>
      <c r="C24" s="70">
        <v>22</v>
      </c>
      <c r="D24" s="71" t="s">
        <v>70</v>
      </c>
      <c r="E24" s="72" t="s">
        <v>63</v>
      </c>
      <c r="F24" s="77">
        <v>75.849999999999994</v>
      </c>
      <c r="G24" s="56">
        <f>'PROEX '!J25+'CEAVI '!J25+CEO!J25+CCT!J25+CEFID!J25+CEART!J25</f>
        <v>20</v>
      </c>
      <c r="H24" s="23">
        <f>SUM('PROEX '!J25-'PROEX '!K25)*('CEAVI '!J25-'CEAVI '!K25)*(CEO!J25-CEO!K25)*(CCT!J25-CCT!K25)*(CEFID!J25-CEFID!K25)*(CEART!J25-CEART!K25)</f>
        <v>0</v>
      </c>
      <c r="I24" s="24">
        <f t="shared" si="1"/>
        <v>20</v>
      </c>
      <c r="J24" s="25">
        <f t="shared" si="2"/>
        <v>1517</v>
      </c>
      <c r="K24" s="25">
        <f t="shared" si="3"/>
        <v>0</v>
      </c>
    </row>
    <row r="25" spans="1:11" s="27" customFormat="1" ht="30" customHeight="1" x14ac:dyDescent="0.25">
      <c r="A25" s="104" t="s">
        <v>80</v>
      </c>
      <c r="B25" s="113">
        <v>3</v>
      </c>
      <c r="C25" s="60">
        <v>23</v>
      </c>
      <c r="D25" s="61" t="s">
        <v>50</v>
      </c>
      <c r="E25" s="62" t="s">
        <v>46</v>
      </c>
      <c r="F25" s="89">
        <v>269.64999999999998</v>
      </c>
      <c r="G25" s="56">
        <f>'PROEX '!J26+'CEAVI '!J26+CEO!J26+CCT!J26+CEFID!J26+CEART!J26</f>
        <v>15</v>
      </c>
      <c r="H25" s="23">
        <f>SUM('PROEX '!J26-'PROEX '!K26)*('CEAVI '!J26-'CEAVI '!K26)*(CEO!J26-CEO!K26)*(CCT!J26-CCT!K26)*(CEFID!J26-CEFID!K26)*(CEART!J26-CEART!K26)</f>
        <v>0</v>
      </c>
      <c r="I25" s="24">
        <f t="shared" si="1"/>
        <v>15</v>
      </c>
      <c r="J25" s="25">
        <f t="shared" si="2"/>
        <v>4044.7499999999995</v>
      </c>
      <c r="K25" s="25">
        <f t="shared" si="3"/>
        <v>0</v>
      </c>
    </row>
    <row r="26" spans="1:11" s="27" customFormat="1" ht="30" customHeight="1" x14ac:dyDescent="0.25">
      <c r="A26" s="105"/>
      <c r="B26" s="113"/>
      <c r="C26" s="60">
        <v>24</v>
      </c>
      <c r="D26" s="61" t="s">
        <v>51</v>
      </c>
      <c r="E26" s="62" t="s">
        <v>46</v>
      </c>
      <c r="F26" s="89">
        <v>162.53</v>
      </c>
      <c r="G26" s="56">
        <f>'PROEX '!J27+'CEAVI '!J27+CEO!J27+CCT!J27+CEFID!J27+CEART!J27</f>
        <v>15</v>
      </c>
      <c r="H26" s="23">
        <f>SUM('PROEX '!J27-'PROEX '!K27)*('CEAVI '!J27-'CEAVI '!K27)*(CEO!J27-CEO!K27)*(CCT!J27-CCT!K27)*(CEFID!J27-CEFID!K27)*(CEART!J27-CEART!K27)</f>
        <v>0</v>
      </c>
      <c r="I26" s="24">
        <f t="shared" si="1"/>
        <v>15</v>
      </c>
      <c r="J26" s="25">
        <f t="shared" si="2"/>
        <v>2437.9499999999998</v>
      </c>
      <c r="K26" s="25">
        <f t="shared" si="3"/>
        <v>0</v>
      </c>
    </row>
    <row r="27" spans="1:11" s="27" customFormat="1" ht="30" customHeight="1" x14ac:dyDescent="0.25">
      <c r="A27" s="105"/>
      <c r="B27" s="113"/>
      <c r="C27" s="60">
        <v>25</v>
      </c>
      <c r="D27" s="61" t="s">
        <v>52</v>
      </c>
      <c r="E27" s="62" t="s">
        <v>46</v>
      </c>
      <c r="F27" s="89">
        <v>291.18</v>
      </c>
      <c r="G27" s="56">
        <f>'PROEX '!J28+'CEAVI '!J28+CEO!J28+CCT!J28+CEFID!J28+CEART!J28</f>
        <v>10</v>
      </c>
      <c r="H27" s="23">
        <f>SUM('PROEX '!J28-'PROEX '!K28)*('CEAVI '!J28-'CEAVI '!K28)*(CEO!J28-CEO!K28)*(CCT!J28-CCT!K28)*(CEFID!J28-CEFID!K28)*(CEART!J28-CEART!K28)</f>
        <v>0</v>
      </c>
      <c r="I27" s="24">
        <f t="shared" si="1"/>
        <v>10</v>
      </c>
      <c r="J27" s="25">
        <f t="shared" si="2"/>
        <v>2911.8</v>
      </c>
      <c r="K27" s="25">
        <f t="shared" si="3"/>
        <v>0</v>
      </c>
    </row>
    <row r="28" spans="1:11" s="27" customFormat="1" ht="30" customHeight="1" x14ac:dyDescent="0.25">
      <c r="A28" s="106"/>
      <c r="B28" s="113"/>
      <c r="C28" s="60">
        <v>26</v>
      </c>
      <c r="D28" s="61" t="s">
        <v>57</v>
      </c>
      <c r="E28" s="62" t="s">
        <v>46</v>
      </c>
      <c r="F28" s="89">
        <v>246.62</v>
      </c>
      <c r="G28" s="56">
        <f>'PROEX '!J29+'CEAVI '!J29+CEO!J29+CCT!J29+CEFID!J29+CEART!J29</f>
        <v>15</v>
      </c>
      <c r="H28" s="23">
        <f>SUM('PROEX '!J29-'PROEX '!K29)*('CEAVI '!J29-'CEAVI '!K29)*(CEO!J29-CEO!K29)*(CCT!J29-CCT!K29)*(CEFID!J29-CEFID!K29)*(CEART!J29-CEART!K29)</f>
        <v>0</v>
      </c>
      <c r="I28" s="24">
        <f t="shared" si="1"/>
        <v>15</v>
      </c>
      <c r="J28" s="25">
        <f t="shared" si="2"/>
        <v>3699.3</v>
      </c>
      <c r="K28" s="25">
        <f t="shared" si="3"/>
        <v>0</v>
      </c>
    </row>
    <row r="29" spans="1:11" s="27" customFormat="1" ht="30" customHeight="1" x14ac:dyDescent="0.25">
      <c r="A29" s="100" t="s">
        <v>81</v>
      </c>
      <c r="B29" s="102">
        <v>4</v>
      </c>
      <c r="C29" s="70">
        <v>27</v>
      </c>
      <c r="D29" s="71" t="s">
        <v>82</v>
      </c>
      <c r="E29" s="72" t="s">
        <v>83</v>
      </c>
      <c r="F29" s="93">
        <v>3576.66</v>
      </c>
      <c r="G29" s="56">
        <f>'PROEX '!J30+'CEAVI '!J30+CEO!J30+CCT!J30+CEFID!J30+CEART!J30</f>
        <v>7</v>
      </c>
      <c r="H29" s="23">
        <f>SUM('PROEX '!J30-'PROEX '!K30)*('CEAVI '!J30-'CEAVI '!K30)*(CEO!J30-CEO!K30)*(CCT!J30-CCT!K30)*(CEFID!J30-CEFID!K30)*(CEART!J30-CEART!K30)</f>
        <v>0</v>
      </c>
      <c r="I29" s="24">
        <f t="shared" si="1"/>
        <v>7</v>
      </c>
      <c r="J29" s="25">
        <f t="shared" si="2"/>
        <v>25036.62</v>
      </c>
      <c r="K29" s="25">
        <f t="shared" si="3"/>
        <v>0</v>
      </c>
    </row>
    <row r="30" spans="1:11" s="27" customFormat="1" ht="30" customHeight="1" x14ac:dyDescent="0.25">
      <c r="A30" s="101"/>
      <c r="B30" s="103"/>
      <c r="C30" s="70">
        <v>28</v>
      </c>
      <c r="D30" s="71" t="s">
        <v>84</v>
      </c>
      <c r="E30" s="72" t="s">
        <v>83</v>
      </c>
      <c r="F30" s="93">
        <v>2115.5500000000002</v>
      </c>
      <c r="G30" s="56">
        <f>'PROEX '!J31+'CEAVI '!J31+CEO!J31+CCT!J31+CEFID!J31+CEART!J31</f>
        <v>26</v>
      </c>
      <c r="H30" s="23">
        <f>SUM('PROEX '!J31-'PROEX '!K31)*('CEAVI '!J31-'CEAVI '!K31)*(CEO!J31-CEO!K31)*(CCT!J31-CCT!K31)*(CEFID!J31-CEFID!K31)*(CEART!J31-CEART!K31)</f>
        <v>0</v>
      </c>
      <c r="I30" s="24">
        <f t="shared" si="1"/>
        <v>26</v>
      </c>
      <c r="J30" s="25">
        <f t="shared" si="2"/>
        <v>55004.3</v>
      </c>
      <c r="K30" s="25">
        <f t="shared" si="3"/>
        <v>0</v>
      </c>
    </row>
    <row r="31" spans="1:11" s="27" customFormat="1" ht="30" customHeight="1" x14ac:dyDescent="0.25">
      <c r="A31" s="104" t="s">
        <v>80</v>
      </c>
      <c r="B31" s="107">
        <v>5</v>
      </c>
      <c r="C31" s="60">
        <v>29</v>
      </c>
      <c r="D31" s="61" t="s">
        <v>42</v>
      </c>
      <c r="E31" s="62" t="s">
        <v>85</v>
      </c>
      <c r="F31" s="94">
        <v>1231.6600000000001</v>
      </c>
      <c r="G31" s="56">
        <f>'PROEX '!J32+'CEAVI '!J32+CEO!J32+CCT!J32+CEFID!J32+CEART!J32</f>
        <v>2</v>
      </c>
      <c r="H31" s="23">
        <f>SUM('PROEX '!J32-'PROEX '!K32)*('CEAVI '!J32-'CEAVI '!K32)*(CEO!J32-CEO!K32)*(CCT!J32-CCT!K32)*(CEFID!J32-CEFID!K32)*(CEART!J32-CEART!K32)</f>
        <v>0</v>
      </c>
      <c r="I31" s="24">
        <f t="shared" si="1"/>
        <v>2</v>
      </c>
      <c r="J31" s="25">
        <f t="shared" si="2"/>
        <v>2463.3200000000002</v>
      </c>
      <c r="K31" s="25">
        <f t="shared" si="3"/>
        <v>0</v>
      </c>
    </row>
    <row r="32" spans="1:11" s="27" customFormat="1" ht="30" customHeight="1" x14ac:dyDescent="0.25">
      <c r="A32" s="105"/>
      <c r="B32" s="108"/>
      <c r="C32" s="60">
        <v>30</v>
      </c>
      <c r="D32" s="61" t="s">
        <v>86</v>
      </c>
      <c r="E32" s="62" t="s">
        <v>85</v>
      </c>
      <c r="F32" s="94">
        <v>398.33</v>
      </c>
      <c r="G32" s="56">
        <f>'PROEX '!J33+'CEAVI '!J33+CEO!J33+CCT!J33+CEFID!J33+CEART!J33</f>
        <v>4</v>
      </c>
      <c r="H32" s="23">
        <f>SUM('PROEX '!J33-'PROEX '!K33)*('CEAVI '!J33-'CEAVI '!K33)*(CEO!J33-CEO!K33)*(CCT!J33-CCT!K33)*(CEFID!J33-CEFID!K33)*(CEART!J33-CEART!K33)</f>
        <v>0</v>
      </c>
      <c r="I32" s="24">
        <f t="shared" si="1"/>
        <v>4</v>
      </c>
      <c r="J32" s="25">
        <f t="shared" si="2"/>
        <v>1593.32</v>
      </c>
      <c r="K32" s="25">
        <f t="shared" si="3"/>
        <v>0</v>
      </c>
    </row>
    <row r="33" spans="1:11" s="27" customFormat="1" ht="30" customHeight="1" x14ac:dyDescent="0.25">
      <c r="A33" s="105"/>
      <c r="B33" s="108"/>
      <c r="C33" s="60">
        <v>31</v>
      </c>
      <c r="D33" s="61" t="s">
        <v>45</v>
      </c>
      <c r="E33" s="62" t="s">
        <v>46</v>
      </c>
      <c r="F33" s="94">
        <v>163.33000000000001</v>
      </c>
      <c r="G33" s="56">
        <f>'PROEX '!J34+'CEAVI '!J34+CEO!J34+CCT!J34+CEFID!J34+CEART!J34</f>
        <v>25</v>
      </c>
      <c r="H33" s="23">
        <f>SUM('PROEX '!J34-'PROEX '!K34)*('CEAVI '!J34-'CEAVI '!K34)*(CEO!J34-CEO!K34)*(CCT!J34-CCT!K34)*(CEFID!J34-CEFID!K34)*(CEART!J34-CEART!K34)</f>
        <v>0</v>
      </c>
      <c r="I33" s="24">
        <f t="shared" si="1"/>
        <v>25</v>
      </c>
      <c r="J33" s="25">
        <f t="shared" si="2"/>
        <v>4083.2500000000005</v>
      </c>
      <c r="K33" s="25">
        <f t="shared" si="3"/>
        <v>0</v>
      </c>
    </row>
    <row r="34" spans="1:11" s="27" customFormat="1" ht="30" customHeight="1" x14ac:dyDescent="0.25">
      <c r="A34" s="105"/>
      <c r="B34" s="108"/>
      <c r="C34" s="60">
        <v>32</v>
      </c>
      <c r="D34" s="61" t="s">
        <v>47</v>
      </c>
      <c r="E34" s="62" t="s">
        <v>46</v>
      </c>
      <c r="F34" s="94">
        <v>91.66</v>
      </c>
      <c r="G34" s="56">
        <f>'PROEX '!J35+'CEAVI '!J35+CEO!J35+CCT!J35+CEFID!J35+CEART!J35</f>
        <v>30</v>
      </c>
      <c r="H34" s="23">
        <f>SUM('PROEX '!J35-'PROEX '!K35)*('CEAVI '!J35-'CEAVI '!K35)*(CEO!J35-CEO!K35)*(CCT!J35-CCT!K35)*(CEFID!J35-CEFID!K35)*(CEART!J35-CEART!K35)</f>
        <v>0</v>
      </c>
      <c r="I34" s="24">
        <f t="shared" si="1"/>
        <v>30</v>
      </c>
      <c r="J34" s="25">
        <f t="shared" si="2"/>
        <v>2749.7999999999997</v>
      </c>
      <c r="K34" s="25">
        <f t="shared" si="3"/>
        <v>0</v>
      </c>
    </row>
    <row r="35" spans="1:11" s="27" customFormat="1" ht="30" customHeight="1" x14ac:dyDescent="0.25">
      <c r="A35" s="105"/>
      <c r="B35" s="108"/>
      <c r="C35" s="60">
        <v>33</v>
      </c>
      <c r="D35" s="61" t="s">
        <v>48</v>
      </c>
      <c r="E35" s="62" t="s">
        <v>46</v>
      </c>
      <c r="F35" s="94">
        <v>156.66</v>
      </c>
      <c r="G35" s="56">
        <f>'PROEX '!J36+'CEAVI '!J36+CEO!J36+CCT!J36+CEFID!J36+CEART!J36</f>
        <v>30</v>
      </c>
      <c r="H35" s="23">
        <f>SUM('PROEX '!J36-'PROEX '!K36)*('CEAVI '!J36-'CEAVI '!K36)*(CEO!J36-CEO!K36)*(CCT!J36-CCT!K36)*(CEFID!J36-CEFID!K36)*(CEART!J36-CEART!K36)</f>
        <v>0</v>
      </c>
      <c r="I35" s="24">
        <f t="shared" si="1"/>
        <v>30</v>
      </c>
      <c r="J35" s="25">
        <f t="shared" si="2"/>
        <v>4699.8</v>
      </c>
      <c r="K35" s="25">
        <f t="shared" si="3"/>
        <v>0</v>
      </c>
    </row>
    <row r="36" spans="1:11" s="27" customFormat="1" ht="30" customHeight="1" x14ac:dyDescent="0.25">
      <c r="A36" s="105"/>
      <c r="B36" s="108"/>
      <c r="C36" s="60">
        <v>34</v>
      </c>
      <c r="D36" s="61" t="s">
        <v>49</v>
      </c>
      <c r="E36" s="62" t="s">
        <v>46</v>
      </c>
      <c r="F36" s="94">
        <v>336.66</v>
      </c>
      <c r="G36" s="56">
        <f>'PROEX '!J37+'CEAVI '!J37+CEO!J37+CCT!J37+CEFID!J37+CEART!J37</f>
        <v>16</v>
      </c>
      <c r="H36" s="23">
        <f>SUM('PROEX '!J37-'PROEX '!K37)*('CEAVI '!J37-'CEAVI '!K37)*(CEO!J37-CEO!K37)*(CCT!J37-CCT!K37)*(CEFID!J37-CEFID!K37)*(CEART!J37-CEART!K37)</f>
        <v>0</v>
      </c>
      <c r="I36" s="24">
        <f t="shared" si="1"/>
        <v>16</v>
      </c>
      <c r="J36" s="25">
        <f t="shared" si="2"/>
        <v>5386.56</v>
      </c>
      <c r="K36" s="25">
        <f t="shared" si="3"/>
        <v>0</v>
      </c>
    </row>
    <row r="37" spans="1:11" s="27" customFormat="1" ht="30" customHeight="1" x14ac:dyDescent="0.25">
      <c r="A37" s="105"/>
      <c r="B37" s="108"/>
      <c r="C37" s="60">
        <v>35</v>
      </c>
      <c r="D37" s="61" t="s">
        <v>50</v>
      </c>
      <c r="E37" s="62" t="s">
        <v>46</v>
      </c>
      <c r="F37" s="94">
        <v>158.33000000000001</v>
      </c>
      <c r="G37" s="56">
        <f>'PROEX '!J38+'CEAVI '!J38+CEO!J38+CCT!J38+CEFID!J38+CEART!J38</f>
        <v>35</v>
      </c>
      <c r="H37" s="23">
        <f>SUM('PROEX '!J38-'PROEX '!K38)*('CEAVI '!J38-'CEAVI '!K38)*(CEO!J38-CEO!K38)*(CCT!J38-CCT!K38)*(CEFID!J38-CEFID!K38)*(CEART!J38-CEART!K38)</f>
        <v>0</v>
      </c>
      <c r="I37" s="24">
        <f t="shared" si="1"/>
        <v>35</v>
      </c>
      <c r="J37" s="25">
        <f t="shared" si="2"/>
        <v>5541.55</v>
      </c>
      <c r="K37" s="25">
        <f t="shared" si="3"/>
        <v>0</v>
      </c>
    </row>
    <row r="38" spans="1:11" s="27" customFormat="1" ht="30" customHeight="1" x14ac:dyDescent="0.25">
      <c r="A38" s="105"/>
      <c r="B38" s="108"/>
      <c r="C38" s="60">
        <v>36</v>
      </c>
      <c r="D38" s="61" t="s">
        <v>51</v>
      </c>
      <c r="E38" s="62" t="s">
        <v>46</v>
      </c>
      <c r="F38" s="94">
        <v>98.33</v>
      </c>
      <c r="G38" s="56">
        <f>'PROEX '!J39+'CEAVI '!J39+CEO!J39+CCT!J39+CEFID!J39+CEART!J39</f>
        <v>30</v>
      </c>
      <c r="H38" s="23">
        <f>SUM('PROEX '!J39-'PROEX '!K39)*('CEAVI '!J39-'CEAVI '!K39)*(CEO!J39-CEO!K39)*(CCT!J39-CCT!K39)*(CEFID!J39-CEFID!K39)*(CEART!J39-CEART!K39)</f>
        <v>0</v>
      </c>
      <c r="I38" s="24">
        <f t="shared" si="1"/>
        <v>30</v>
      </c>
      <c r="J38" s="25">
        <f t="shared" si="2"/>
        <v>2949.9</v>
      </c>
      <c r="K38" s="25">
        <f t="shared" si="3"/>
        <v>0</v>
      </c>
    </row>
    <row r="39" spans="1:11" s="27" customFormat="1" ht="30" customHeight="1" x14ac:dyDescent="0.25">
      <c r="A39" s="105"/>
      <c r="B39" s="108"/>
      <c r="C39" s="60">
        <v>37</v>
      </c>
      <c r="D39" s="61" t="s">
        <v>52</v>
      </c>
      <c r="E39" s="62" t="s">
        <v>46</v>
      </c>
      <c r="F39" s="94">
        <v>143.33000000000001</v>
      </c>
      <c r="G39" s="56">
        <f>'PROEX '!J40+'CEAVI '!J40+CEO!J40+CCT!J40+CEFID!J40+CEART!J40</f>
        <v>40</v>
      </c>
      <c r="H39" s="23">
        <f>SUM('PROEX '!J40-'PROEX '!K40)*('CEAVI '!J40-'CEAVI '!K40)*(CEO!J40-CEO!K40)*(CCT!J40-CCT!K40)*(CEFID!J40-CEFID!K40)*(CEART!J40-CEART!K40)</f>
        <v>0</v>
      </c>
      <c r="I39" s="24">
        <f t="shared" si="1"/>
        <v>40</v>
      </c>
      <c r="J39" s="25">
        <f t="shared" si="2"/>
        <v>5733.2000000000007</v>
      </c>
      <c r="K39" s="25">
        <f t="shared" si="3"/>
        <v>0</v>
      </c>
    </row>
    <row r="40" spans="1:11" s="27" customFormat="1" ht="30" customHeight="1" x14ac:dyDescent="0.25">
      <c r="A40" s="105"/>
      <c r="B40" s="108"/>
      <c r="C40" s="60">
        <v>38</v>
      </c>
      <c r="D40" s="61" t="s">
        <v>53</v>
      </c>
      <c r="E40" s="62" t="s">
        <v>85</v>
      </c>
      <c r="F40" s="94">
        <v>465</v>
      </c>
      <c r="G40" s="56">
        <f>'PROEX '!J41+'CEAVI '!J41+CEO!J41+CCT!J41+CEFID!J41+CEART!J41</f>
        <v>2</v>
      </c>
      <c r="H40" s="23">
        <f>SUM('PROEX '!J41-'PROEX '!K41)*('CEAVI '!J41-'CEAVI '!K41)*(CEO!J41-CEO!K41)*(CCT!J41-CCT!K41)*(CEFID!J41-CEFID!K41)*(CEART!J41-CEART!K41)</f>
        <v>0</v>
      </c>
      <c r="I40" s="24">
        <f t="shared" si="1"/>
        <v>2</v>
      </c>
      <c r="J40" s="25">
        <f t="shared" si="2"/>
        <v>930</v>
      </c>
      <c r="K40" s="25">
        <f t="shared" si="3"/>
        <v>0</v>
      </c>
    </row>
    <row r="41" spans="1:11" s="27" customFormat="1" ht="30" customHeight="1" x14ac:dyDescent="0.25">
      <c r="A41" s="105"/>
      <c r="B41" s="108"/>
      <c r="C41" s="60">
        <v>39</v>
      </c>
      <c r="D41" s="61" t="s">
        <v>54</v>
      </c>
      <c r="E41" s="62" t="s">
        <v>85</v>
      </c>
      <c r="F41" s="94">
        <v>1298.33</v>
      </c>
      <c r="G41" s="56">
        <f>'PROEX '!J42+'CEAVI '!J42+CEO!J42+CCT!J42+CEFID!J42+CEART!J42</f>
        <v>2</v>
      </c>
      <c r="H41" s="23">
        <f>SUM('PROEX '!J42-'PROEX '!K42)*('CEAVI '!J42-'CEAVI '!K42)*(CEO!J42-CEO!K42)*(CCT!J42-CCT!K42)*(CEFID!J42-CEFID!K42)*(CEART!J42-CEART!K42)</f>
        <v>0</v>
      </c>
      <c r="I41" s="24">
        <f t="shared" si="1"/>
        <v>2</v>
      </c>
      <c r="J41" s="25">
        <f t="shared" si="2"/>
        <v>2596.66</v>
      </c>
      <c r="K41" s="25">
        <f t="shared" si="3"/>
        <v>0</v>
      </c>
    </row>
    <row r="42" spans="1:11" s="27" customFormat="1" ht="30" customHeight="1" x14ac:dyDescent="0.25">
      <c r="A42" s="105"/>
      <c r="B42" s="108"/>
      <c r="C42" s="60">
        <v>40</v>
      </c>
      <c r="D42" s="61" t="s">
        <v>55</v>
      </c>
      <c r="E42" s="62" t="s">
        <v>85</v>
      </c>
      <c r="F42" s="94">
        <v>610</v>
      </c>
      <c r="G42" s="56">
        <f>'PROEX '!J43+'CEAVI '!J43+CEO!J43+CCT!J43+CEFID!J43+CEART!J43</f>
        <v>4</v>
      </c>
      <c r="H42" s="23">
        <f>SUM('PROEX '!J43-'PROEX '!K43)*('CEAVI '!J43-'CEAVI '!K43)*(CEO!J43-CEO!K43)*(CCT!J43-CCT!K43)*(CEFID!J43-CEFID!K43)*(CEART!J43-CEART!K43)</f>
        <v>0</v>
      </c>
      <c r="I42" s="24">
        <f t="shared" si="1"/>
        <v>4</v>
      </c>
      <c r="J42" s="25">
        <f t="shared" si="2"/>
        <v>2440</v>
      </c>
      <c r="K42" s="25">
        <f t="shared" si="3"/>
        <v>0</v>
      </c>
    </row>
    <row r="43" spans="1:11" s="27" customFormat="1" ht="30" customHeight="1" x14ac:dyDescent="0.25">
      <c r="A43" s="105"/>
      <c r="B43" s="108"/>
      <c r="C43" s="60">
        <v>41</v>
      </c>
      <c r="D43" s="61" t="s">
        <v>56</v>
      </c>
      <c r="E43" s="62" t="s">
        <v>85</v>
      </c>
      <c r="F43" s="94">
        <v>378.33</v>
      </c>
      <c r="G43" s="56">
        <f>'PROEX '!J44+'CEAVI '!J44+CEO!J44+CCT!J44+CEFID!J44+CEART!J44</f>
        <v>4</v>
      </c>
      <c r="H43" s="23">
        <f>SUM('PROEX '!J44-'PROEX '!K44)*('CEAVI '!J44-'CEAVI '!K44)*(CEO!J44-CEO!K44)*(CCT!J44-CCT!K44)*(CEFID!J44-CEFID!K44)*(CEART!J44-CEART!K44)</f>
        <v>0</v>
      </c>
      <c r="I43" s="24">
        <f t="shared" si="1"/>
        <v>4</v>
      </c>
      <c r="J43" s="25">
        <f t="shared" si="2"/>
        <v>1513.32</v>
      </c>
      <c r="K43" s="25">
        <f t="shared" si="3"/>
        <v>0</v>
      </c>
    </row>
    <row r="44" spans="1:11" s="27" customFormat="1" ht="30" customHeight="1" x14ac:dyDescent="0.25">
      <c r="A44" s="105"/>
      <c r="B44" s="108"/>
      <c r="C44" s="60">
        <v>42</v>
      </c>
      <c r="D44" s="61" t="s">
        <v>57</v>
      </c>
      <c r="E44" s="62" t="s">
        <v>46</v>
      </c>
      <c r="F44" s="94">
        <v>145</v>
      </c>
      <c r="G44" s="56">
        <f>'PROEX '!J45+'CEAVI '!J45+CEO!J45+CCT!J45+CEFID!J45+CEART!J45</f>
        <v>36</v>
      </c>
      <c r="H44" s="23">
        <f>SUM('PROEX '!J45-'PROEX '!K45)*('CEAVI '!J45-'CEAVI '!K45)*(CEO!J45-CEO!K45)*(CCT!J45-CCT!K45)*(CEFID!J45-CEFID!K45)*(CEART!J45-CEART!K45)</f>
        <v>0</v>
      </c>
      <c r="I44" s="24">
        <f t="shared" si="1"/>
        <v>36</v>
      </c>
      <c r="J44" s="25">
        <f t="shared" si="2"/>
        <v>5220</v>
      </c>
      <c r="K44" s="25">
        <f t="shared" si="3"/>
        <v>0</v>
      </c>
    </row>
    <row r="45" spans="1:11" s="27" customFormat="1" ht="30" customHeight="1" x14ac:dyDescent="0.25">
      <c r="A45" s="105"/>
      <c r="B45" s="108"/>
      <c r="C45" s="60">
        <v>43</v>
      </c>
      <c r="D45" s="61" t="s">
        <v>58</v>
      </c>
      <c r="E45" s="62" t="s">
        <v>46</v>
      </c>
      <c r="F45" s="94">
        <v>100</v>
      </c>
      <c r="G45" s="56">
        <f>'PROEX '!J46+'CEAVI '!J46+CEO!J46+CCT!J46+CEFID!J46+CEART!J46</f>
        <v>40</v>
      </c>
      <c r="H45" s="23">
        <f>SUM('PROEX '!J46-'PROEX '!K46)*('CEAVI '!J46-'CEAVI '!K46)*(CEO!J46-CEO!K46)*(CCT!J46-CCT!K46)*(CEFID!J46-CEFID!K46)*(CEART!J46-CEART!K46)</f>
        <v>0</v>
      </c>
      <c r="I45" s="24">
        <f t="shared" si="1"/>
        <v>40</v>
      </c>
      <c r="J45" s="25">
        <f t="shared" si="2"/>
        <v>4000</v>
      </c>
      <c r="K45" s="25">
        <f t="shared" si="3"/>
        <v>0</v>
      </c>
    </row>
    <row r="46" spans="1:11" s="27" customFormat="1" ht="30" customHeight="1" x14ac:dyDescent="0.25">
      <c r="A46" s="106"/>
      <c r="B46" s="109"/>
      <c r="C46" s="60">
        <v>44</v>
      </c>
      <c r="D46" s="61" t="s">
        <v>59</v>
      </c>
      <c r="E46" s="62" t="s">
        <v>85</v>
      </c>
      <c r="F46" s="94">
        <v>385</v>
      </c>
      <c r="G46" s="56">
        <f>'PROEX '!J47+'CEAVI '!J47+CEO!J47+CCT!J47+CEFID!J47+CEART!J47</f>
        <v>2</v>
      </c>
      <c r="H46" s="23">
        <f>SUM('PROEX '!J47-'PROEX '!K47)*('CEAVI '!J47-'CEAVI '!K47)*(CEO!J47-CEO!K47)*(CCT!J47-CCT!K47)*(CEFID!J47-CEFID!K47)*(CEART!J47-CEART!K47)</f>
        <v>0</v>
      </c>
      <c r="I46" s="24">
        <f t="shared" si="1"/>
        <v>2</v>
      </c>
      <c r="J46" s="25">
        <f t="shared" si="2"/>
        <v>770</v>
      </c>
      <c r="K46" s="25">
        <f t="shared" si="3"/>
        <v>0</v>
      </c>
    </row>
    <row r="47" spans="1:11" s="27" customFormat="1" ht="28.5" customHeight="1" x14ac:dyDescent="0.25">
      <c r="A47" s="1"/>
      <c r="B47" s="1"/>
      <c r="C47" s="34"/>
      <c r="D47" s="1"/>
      <c r="E47" s="1"/>
      <c r="F47" s="1"/>
      <c r="J47" s="69">
        <f>SUM(J3:J46)</f>
        <v>258833.18</v>
      </c>
      <c r="K47" s="69">
        <f>SUM(K3:K46)</f>
        <v>0</v>
      </c>
    </row>
    <row r="48" spans="1:11" s="27" customFormat="1" x14ac:dyDescent="0.25">
      <c r="A48" s="1"/>
      <c r="B48" s="1"/>
      <c r="C48" s="34"/>
      <c r="D48" s="1"/>
      <c r="E48" s="1"/>
      <c r="F48" s="1"/>
    </row>
    <row r="49" spans="1:11" s="27" customFormat="1" x14ac:dyDescent="0.25">
      <c r="A49" s="1"/>
      <c r="B49" s="1"/>
      <c r="C49" s="34"/>
      <c r="D49" s="1"/>
      <c r="E49" s="1"/>
      <c r="F49" s="1"/>
    </row>
    <row r="50" spans="1:11" s="27" customFormat="1" x14ac:dyDescent="0.25">
      <c r="A50" s="1"/>
      <c r="B50" s="1"/>
      <c r="C50" s="34"/>
      <c r="D50" s="1"/>
      <c r="E50" s="1"/>
      <c r="F50" s="1"/>
    </row>
    <row r="51" spans="1:11" s="27" customFormat="1" x14ac:dyDescent="0.25">
      <c r="A51" s="1"/>
      <c r="B51" s="1"/>
      <c r="C51" s="34"/>
      <c r="D51" s="1"/>
      <c r="E51" s="1"/>
      <c r="F51" s="1"/>
    </row>
    <row r="52" spans="1:11" s="27" customFormat="1" x14ac:dyDescent="0.25">
      <c r="A52" s="1"/>
      <c r="B52" s="1"/>
      <c r="C52" s="34"/>
      <c r="D52" s="1"/>
      <c r="E52" s="1"/>
      <c r="F52" s="1"/>
      <c r="G52" s="125" t="str">
        <f>D1</f>
        <v>OBJETO:CONTRATAÇÃO DE EMPRESA ESPECIALIZADA EM SERVIÇOS DE ARBITRAGEM E LOCAÇÃO DE AMBULÂNCIA PARA A UDESC</v>
      </c>
      <c r="H52" s="125"/>
      <c r="I52" s="125"/>
      <c r="J52" s="125"/>
      <c r="K52" s="125"/>
    </row>
    <row r="53" spans="1:11" s="27" customFormat="1" x14ac:dyDescent="0.25">
      <c r="A53" s="1"/>
      <c r="B53" s="1"/>
      <c r="C53" s="34"/>
      <c r="D53" s="1"/>
      <c r="E53" s="1"/>
      <c r="F53" s="1"/>
      <c r="G53" s="125" t="str">
        <f>G1</f>
        <v>VIGÊNCIA DA ATA: 14/05/2019 até 13/05/2020</v>
      </c>
      <c r="H53" s="125"/>
      <c r="I53" s="125"/>
      <c r="J53" s="125"/>
      <c r="K53" s="125"/>
    </row>
    <row r="54" spans="1:11" s="27" customFormat="1" x14ac:dyDescent="0.25">
      <c r="A54" s="1"/>
      <c r="B54" s="1"/>
      <c r="C54" s="34"/>
      <c r="D54" s="1"/>
      <c r="E54" s="1"/>
      <c r="F54" s="1"/>
      <c r="G54" s="126" t="str">
        <f>A1</f>
        <v>PROCESSO: 630/2019/UDESC</v>
      </c>
      <c r="H54" s="126"/>
      <c r="I54" s="126"/>
      <c r="J54" s="126"/>
      <c r="K54" s="126"/>
    </row>
    <row r="55" spans="1:11" s="27" customFormat="1" x14ac:dyDescent="0.25">
      <c r="A55" s="1"/>
      <c r="B55" s="1"/>
      <c r="C55" s="34"/>
      <c r="D55" s="1"/>
      <c r="E55" s="1"/>
      <c r="F55" s="1"/>
      <c r="G55" s="117" t="s">
        <v>73</v>
      </c>
      <c r="H55" s="118"/>
      <c r="I55" s="118"/>
      <c r="J55" s="119"/>
      <c r="K55" s="57">
        <f>J47</f>
        <v>258833.18</v>
      </c>
    </row>
    <row r="56" spans="1:11" s="27" customFormat="1" x14ac:dyDescent="0.25">
      <c r="A56" s="1"/>
      <c r="B56" s="1"/>
      <c r="C56" s="34"/>
      <c r="D56" s="1"/>
      <c r="E56" s="1"/>
      <c r="F56" s="1"/>
      <c r="G56" s="120" t="s">
        <v>30</v>
      </c>
      <c r="H56" s="121"/>
      <c r="I56" s="121"/>
      <c r="J56" s="122"/>
      <c r="K56" s="58">
        <f>K47</f>
        <v>0</v>
      </c>
    </row>
    <row r="57" spans="1:11" s="27" customFormat="1" x14ac:dyDescent="0.25">
      <c r="A57" s="1"/>
      <c r="B57" s="1"/>
      <c r="C57" s="34"/>
      <c r="D57" s="1"/>
      <c r="E57" s="1"/>
      <c r="F57" s="1"/>
      <c r="G57" s="120" t="s">
        <v>31</v>
      </c>
      <c r="H57" s="121"/>
      <c r="I57" s="121"/>
      <c r="J57" s="122"/>
      <c r="K57" s="58"/>
    </row>
    <row r="58" spans="1:11" s="27" customFormat="1" x14ac:dyDescent="0.25">
      <c r="A58" s="1"/>
      <c r="B58" s="1"/>
      <c r="C58" s="34"/>
      <c r="D58" s="1"/>
      <c r="E58" s="1"/>
      <c r="F58" s="1"/>
      <c r="G58" s="114" t="s">
        <v>32</v>
      </c>
      <c r="H58" s="115"/>
      <c r="I58" s="115"/>
      <c r="J58" s="116"/>
      <c r="K58" s="59">
        <f>K56/K55</f>
        <v>0</v>
      </c>
    </row>
    <row r="59" spans="1:11" s="27" customFormat="1" x14ac:dyDescent="0.25">
      <c r="A59" s="1"/>
      <c r="B59" s="1"/>
      <c r="C59" s="34"/>
      <c r="D59" s="1"/>
      <c r="E59" s="1"/>
      <c r="F59" s="1"/>
      <c r="G59" s="78" t="s">
        <v>74</v>
      </c>
      <c r="H59" s="79"/>
      <c r="I59" s="79"/>
      <c r="J59" s="79"/>
      <c r="K59" s="80"/>
    </row>
    <row r="60" spans="1:11" s="27" customFormat="1" x14ac:dyDescent="0.25">
      <c r="A60" s="1"/>
      <c r="B60" s="1"/>
      <c r="C60" s="34"/>
      <c r="D60" s="1"/>
      <c r="E60" s="1"/>
      <c r="F60" s="1"/>
      <c r="G60" s="39"/>
      <c r="H60" s="35"/>
      <c r="I60" s="26"/>
    </row>
    <row r="61" spans="1:11" s="27" customFormat="1" x14ac:dyDescent="0.25">
      <c r="A61" s="1"/>
      <c r="B61" s="1"/>
      <c r="C61" s="34"/>
      <c r="D61" s="1"/>
      <c r="E61" s="1"/>
      <c r="F61" s="1"/>
      <c r="G61" s="39"/>
      <c r="H61" s="35"/>
      <c r="I61" s="26"/>
    </row>
    <row r="62" spans="1:11" s="27" customFormat="1" x14ac:dyDescent="0.25">
      <c r="A62" s="1"/>
      <c r="B62" s="1"/>
      <c r="C62" s="34"/>
      <c r="D62" s="1"/>
      <c r="E62" s="1"/>
      <c r="F62" s="1"/>
      <c r="G62" s="39"/>
      <c r="H62" s="35"/>
      <c r="I62" s="26"/>
    </row>
    <row r="63" spans="1:11" s="27" customFormat="1" x14ac:dyDescent="0.25">
      <c r="A63" s="1"/>
      <c r="B63" s="1"/>
      <c r="C63" s="34"/>
      <c r="D63" s="1"/>
      <c r="E63" s="1"/>
      <c r="F63" s="1"/>
      <c r="G63" s="39"/>
      <c r="H63" s="35"/>
      <c r="I63" s="26"/>
    </row>
    <row r="64" spans="1:11" s="27" customFormat="1" x14ac:dyDescent="0.25">
      <c r="A64" s="1"/>
      <c r="B64" s="1"/>
      <c r="C64" s="34"/>
      <c r="D64" s="1"/>
      <c r="E64" s="1"/>
      <c r="F64" s="1"/>
      <c r="G64" s="39"/>
      <c r="H64" s="35"/>
      <c r="I64" s="26"/>
    </row>
    <row r="65" spans="1:9" s="27" customFormat="1" x14ac:dyDescent="0.25">
      <c r="A65" s="1"/>
      <c r="B65" s="1"/>
      <c r="C65" s="34"/>
      <c r="D65" s="1"/>
      <c r="E65" s="1"/>
      <c r="F65" s="1"/>
      <c r="G65" s="39"/>
      <c r="H65" s="35"/>
      <c r="I65" s="26"/>
    </row>
    <row r="66" spans="1:9" s="27" customFormat="1" x14ac:dyDescent="0.25">
      <c r="A66" s="1"/>
      <c r="B66" s="1"/>
      <c r="C66" s="34"/>
      <c r="D66" s="1"/>
      <c r="E66" s="1"/>
      <c r="F66" s="1"/>
      <c r="G66" s="39"/>
      <c r="H66" s="35"/>
      <c r="I66" s="26"/>
    </row>
    <row r="67" spans="1:9" s="27" customFormat="1" x14ac:dyDescent="0.25">
      <c r="A67" s="1"/>
      <c r="B67" s="1"/>
      <c r="C67" s="34"/>
      <c r="D67" s="1"/>
      <c r="E67" s="1"/>
      <c r="F67" s="1"/>
      <c r="G67" s="39"/>
      <c r="H67" s="35"/>
      <c r="I67" s="26"/>
    </row>
    <row r="68" spans="1:9" s="27" customFormat="1" x14ac:dyDescent="0.25">
      <c r="A68" s="1"/>
      <c r="B68" s="1"/>
      <c r="C68" s="34"/>
      <c r="D68" s="1"/>
      <c r="E68" s="1"/>
      <c r="F68" s="1"/>
      <c r="G68" s="39"/>
      <c r="H68" s="35"/>
      <c r="I68" s="26"/>
    </row>
    <row r="69" spans="1:9" s="27" customFormat="1" x14ac:dyDescent="0.25">
      <c r="A69" s="1"/>
      <c r="B69" s="1"/>
      <c r="C69" s="34"/>
      <c r="D69" s="1"/>
      <c r="E69" s="1"/>
      <c r="F69" s="1"/>
      <c r="G69" s="39"/>
      <c r="H69" s="35"/>
      <c r="I69" s="26"/>
    </row>
    <row r="70" spans="1:9" s="27" customFormat="1" x14ac:dyDescent="0.25">
      <c r="A70" s="1"/>
      <c r="B70" s="1"/>
      <c r="C70" s="34"/>
      <c r="D70" s="1"/>
      <c r="E70" s="1"/>
      <c r="F70" s="1"/>
      <c r="G70" s="39"/>
      <c r="H70" s="35"/>
      <c r="I70" s="26"/>
    </row>
    <row r="71" spans="1:9" s="27" customFormat="1" x14ac:dyDescent="0.25">
      <c r="A71" s="1"/>
      <c r="B71" s="1"/>
      <c r="C71" s="34"/>
      <c r="D71" s="1"/>
      <c r="E71" s="1"/>
      <c r="F71" s="1"/>
      <c r="G71" s="39"/>
      <c r="H71" s="35"/>
      <c r="I71" s="26"/>
    </row>
    <row r="72" spans="1:9" s="27" customFormat="1" x14ac:dyDescent="0.25">
      <c r="A72" s="1"/>
      <c r="B72" s="1"/>
      <c r="C72" s="34"/>
      <c r="D72" s="1"/>
      <c r="E72" s="1"/>
      <c r="F72" s="1"/>
      <c r="G72" s="39"/>
      <c r="H72" s="35"/>
      <c r="I72" s="26"/>
    </row>
    <row r="73" spans="1:9" s="27" customFormat="1" x14ac:dyDescent="0.25">
      <c r="A73" s="1"/>
      <c r="B73" s="1"/>
      <c r="C73" s="34"/>
      <c r="D73" s="1"/>
      <c r="E73" s="1"/>
      <c r="F73" s="1"/>
      <c r="G73" s="39"/>
      <c r="H73" s="35"/>
      <c r="I73" s="26"/>
    </row>
    <row r="74" spans="1:9" s="27" customFormat="1" x14ac:dyDescent="0.25">
      <c r="A74" s="1"/>
      <c r="B74" s="1"/>
      <c r="C74" s="34"/>
      <c r="D74" s="1"/>
      <c r="E74" s="1"/>
      <c r="F74" s="1"/>
      <c r="G74" s="39"/>
      <c r="H74" s="35"/>
      <c r="I74" s="26"/>
    </row>
    <row r="75" spans="1:9" s="27" customFormat="1" x14ac:dyDescent="0.25">
      <c r="A75" s="1"/>
      <c r="B75" s="1"/>
      <c r="C75" s="34"/>
      <c r="D75" s="1"/>
      <c r="E75" s="1"/>
      <c r="F75" s="1"/>
      <c r="G75" s="39"/>
      <c r="H75" s="35"/>
      <c r="I75" s="26"/>
    </row>
    <row r="76" spans="1:9" s="27" customFormat="1" x14ac:dyDescent="0.25">
      <c r="A76" s="1"/>
      <c r="B76" s="1"/>
      <c r="C76" s="34"/>
      <c r="D76" s="1"/>
      <c r="E76" s="1"/>
      <c r="F76" s="1"/>
      <c r="G76" s="39"/>
      <c r="H76" s="35"/>
      <c r="I76" s="26"/>
    </row>
    <row r="77" spans="1:9" s="27" customFormat="1" x14ac:dyDescent="0.25">
      <c r="A77" s="1"/>
      <c r="B77" s="1"/>
      <c r="C77" s="34"/>
      <c r="D77" s="1"/>
      <c r="E77" s="1"/>
      <c r="F77" s="1"/>
      <c r="G77" s="39"/>
      <c r="H77" s="35"/>
      <c r="I77" s="26"/>
    </row>
    <row r="78" spans="1:9" s="27" customFormat="1" x14ac:dyDescent="0.25">
      <c r="A78" s="1"/>
      <c r="B78" s="1"/>
      <c r="C78" s="34"/>
      <c r="D78" s="1"/>
      <c r="E78" s="1"/>
      <c r="F78" s="1"/>
      <c r="G78" s="39"/>
      <c r="H78" s="35"/>
      <c r="I78" s="26"/>
    </row>
    <row r="79" spans="1:9" s="27" customFormat="1" x14ac:dyDescent="0.25">
      <c r="A79" s="1"/>
      <c r="B79" s="1"/>
      <c r="C79" s="34"/>
      <c r="D79" s="1"/>
      <c r="E79" s="1"/>
      <c r="F79" s="1"/>
      <c r="G79" s="39"/>
      <c r="H79" s="35"/>
      <c r="I79" s="26"/>
    </row>
    <row r="80" spans="1:9" s="27" customFormat="1" x14ac:dyDescent="0.25">
      <c r="A80" s="1"/>
      <c r="B80" s="1"/>
      <c r="C80" s="34"/>
      <c r="D80" s="1"/>
      <c r="E80" s="1"/>
      <c r="F80" s="1"/>
      <c r="G80" s="39"/>
      <c r="H80" s="35"/>
      <c r="I80" s="26"/>
    </row>
    <row r="81" spans="1:9" s="27" customFormat="1" x14ac:dyDescent="0.25">
      <c r="A81" s="1"/>
      <c r="B81" s="1"/>
      <c r="C81" s="34"/>
      <c r="D81" s="1"/>
      <c r="E81" s="1"/>
      <c r="F81" s="1"/>
      <c r="G81" s="39"/>
      <c r="H81" s="35"/>
      <c r="I81" s="26"/>
    </row>
    <row r="82" spans="1:9" s="27" customFormat="1" x14ac:dyDescent="0.25">
      <c r="A82" s="1"/>
      <c r="B82" s="1"/>
      <c r="C82" s="34"/>
      <c r="D82" s="1"/>
      <c r="E82" s="1"/>
      <c r="F82" s="1"/>
      <c r="G82" s="39"/>
      <c r="H82" s="35"/>
      <c r="I82" s="26"/>
    </row>
    <row r="83" spans="1:9" s="27" customFormat="1" x14ac:dyDescent="0.25">
      <c r="A83" s="1"/>
      <c r="B83" s="1"/>
      <c r="C83" s="34"/>
      <c r="D83" s="1"/>
      <c r="E83" s="1"/>
      <c r="F83" s="1"/>
      <c r="G83" s="39"/>
      <c r="H83" s="35"/>
      <c r="I83" s="26"/>
    </row>
    <row r="84" spans="1:9" s="27" customFormat="1" x14ac:dyDescent="0.25">
      <c r="A84" s="1"/>
      <c r="B84" s="1"/>
      <c r="C84" s="34"/>
      <c r="D84" s="1"/>
      <c r="E84" s="1"/>
      <c r="F84" s="1"/>
      <c r="G84" s="39"/>
      <c r="H84" s="35"/>
      <c r="I84" s="26"/>
    </row>
    <row r="85" spans="1:9" s="27" customFormat="1" x14ac:dyDescent="0.25">
      <c r="A85" s="1"/>
      <c r="B85" s="1"/>
      <c r="C85" s="34"/>
      <c r="D85" s="1"/>
      <c r="E85" s="1"/>
      <c r="F85" s="1"/>
      <c r="G85" s="39"/>
      <c r="H85" s="35"/>
      <c r="I85" s="26"/>
    </row>
    <row r="86" spans="1:9" s="27" customFormat="1" x14ac:dyDescent="0.25">
      <c r="A86" s="1"/>
      <c r="B86" s="1"/>
      <c r="C86" s="34"/>
      <c r="D86" s="1"/>
      <c r="E86" s="1"/>
      <c r="F86" s="1"/>
      <c r="G86" s="39"/>
      <c r="H86" s="35"/>
      <c r="I86" s="26"/>
    </row>
    <row r="87" spans="1:9" s="27" customFormat="1" x14ac:dyDescent="0.25">
      <c r="A87" s="1"/>
      <c r="B87" s="1"/>
      <c r="C87" s="34"/>
      <c r="D87" s="1"/>
      <c r="E87" s="1"/>
      <c r="F87" s="1"/>
      <c r="G87" s="39"/>
      <c r="H87" s="35"/>
      <c r="I87" s="26"/>
    </row>
    <row r="88" spans="1:9" s="27" customFormat="1" x14ac:dyDescent="0.25">
      <c r="A88" s="1"/>
      <c r="B88" s="1"/>
      <c r="C88" s="34"/>
      <c r="D88" s="1"/>
      <c r="E88" s="1"/>
      <c r="F88" s="1"/>
      <c r="G88" s="39"/>
      <c r="H88" s="35"/>
      <c r="I88" s="26"/>
    </row>
    <row r="89" spans="1:9" s="27" customFormat="1" x14ac:dyDescent="0.25">
      <c r="A89" s="1"/>
      <c r="B89" s="1"/>
      <c r="C89" s="34"/>
      <c r="D89" s="1"/>
      <c r="E89" s="1"/>
      <c r="F89" s="1"/>
      <c r="G89" s="39"/>
      <c r="H89" s="35"/>
      <c r="I89" s="26"/>
    </row>
    <row r="90" spans="1:9" s="27" customFormat="1" x14ac:dyDescent="0.25">
      <c r="A90" s="1"/>
      <c r="B90" s="1"/>
      <c r="C90" s="34"/>
      <c r="D90" s="1"/>
      <c r="E90" s="1"/>
      <c r="F90" s="1"/>
      <c r="G90" s="39"/>
      <c r="H90" s="35"/>
      <c r="I90" s="26"/>
    </row>
    <row r="91" spans="1:9" s="27" customFormat="1" x14ac:dyDescent="0.25">
      <c r="A91" s="1"/>
      <c r="B91" s="1"/>
      <c r="C91" s="34"/>
      <c r="D91" s="1"/>
      <c r="E91" s="1"/>
      <c r="F91" s="1"/>
      <c r="G91" s="39"/>
      <c r="H91" s="35"/>
      <c r="I91" s="26"/>
    </row>
    <row r="92" spans="1:9" s="27" customFormat="1" x14ac:dyDescent="0.25">
      <c r="A92" s="1"/>
      <c r="B92" s="1"/>
      <c r="C92" s="34"/>
      <c r="D92" s="1"/>
      <c r="E92" s="1"/>
      <c r="F92" s="1"/>
      <c r="G92" s="39"/>
      <c r="H92" s="35"/>
      <c r="I92" s="26"/>
    </row>
    <row r="93" spans="1:9" s="27" customFormat="1" x14ac:dyDescent="0.25">
      <c r="A93" s="1"/>
      <c r="B93" s="1"/>
      <c r="C93" s="34"/>
      <c r="D93" s="1"/>
      <c r="E93" s="1"/>
      <c r="F93" s="1"/>
      <c r="G93" s="39"/>
      <c r="H93" s="35"/>
      <c r="I93" s="26"/>
    </row>
    <row r="94" spans="1:9" s="27" customFormat="1" x14ac:dyDescent="0.25">
      <c r="A94" s="1"/>
      <c r="B94" s="1"/>
      <c r="C94" s="34"/>
      <c r="D94" s="1"/>
      <c r="E94" s="1"/>
      <c r="F94" s="1"/>
      <c r="G94" s="39"/>
      <c r="H94" s="35"/>
      <c r="I94" s="26"/>
    </row>
    <row r="95" spans="1:9" s="27" customFormat="1" x14ac:dyDescent="0.25">
      <c r="A95" s="1"/>
      <c r="B95" s="1"/>
      <c r="C95" s="34"/>
      <c r="D95" s="1"/>
      <c r="E95" s="1"/>
      <c r="F95" s="1"/>
      <c r="G95" s="39"/>
      <c r="H95" s="35"/>
      <c r="I95" s="26"/>
    </row>
    <row r="96" spans="1:9" s="27" customFormat="1" x14ac:dyDescent="0.25">
      <c r="A96" s="1"/>
      <c r="B96" s="1"/>
      <c r="C96" s="34"/>
      <c r="D96" s="1"/>
      <c r="E96" s="1"/>
      <c r="F96" s="1"/>
      <c r="G96" s="39"/>
      <c r="H96" s="35"/>
      <c r="I96" s="26"/>
    </row>
    <row r="97" spans="1:9" s="27" customFormat="1" x14ac:dyDescent="0.25">
      <c r="A97" s="1"/>
      <c r="B97" s="1"/>
      <c r="C97" s="34"/>
      <c r="D97" s="1"/>
      <c r="E97" s="1"/>
      <c r="F97" s="1"/>
      <c r="G97" s="39"/>
      <c r="H97" s="35"/>
      <c r="I97" s="26"/>
    </row>
    <row r="98" spans="1:9" s="27" customFormat="1" x14ac:dyDescent="0.25">
      <c r="A98" s="1"/>
      <c r="B98" s="1"/>
      <c r="C98" s="34"/>
      <c r="D98" s="1"/>
      <c r="E98" s="1"/>
      <c r="F98" s="1"/>
      <c r="G98" s="39"/>
      <c r="H98" s="35"/>
      <c r="I98" s="26"/>
    </row>
    <row r="99" spans="1:9" s="27" customFormat="1" x14ac:dyDescent="0.25">
      <c r="A99" s="1"/>
      <c r="B99" s="1"/>
      <c r="C99" s="34"/>
      <c r="D99" s="1"/>
      <c r="E99" s="1"/>
      <c r="F99" s="1"/>
      <c r="G99" s="39"/>
      <c r="H99" s="35"/>
      <c r="I99" s="26"/>
    </row>
    <row r="100" spans="1:9" s="27" customFormat="1" x14ac:dyDescent="0.25">
      <c r="A100" s="1"/>
      <c r="B100" s="1"/>
      <c r="C100" s="34"/>
      <c r="D100" s="1"/>
      <c r="E100" s="1"/>
      <c r="F100" s="1"/>
      <c r="G100" s="39"/>
      <c r="H100" s="35"/>
      <c r="I100" s="26"/>
    </row>
    <row r="101" spans="1:9" s="27" customFormat="1" x14ac:dyDescent="0.25">
      <c r="A101" s="1"/>
      <c r="B101" s="1"/>
      <c r="C101" s="34"/>
      <c r="D101" s="1"/>
      <c r="E101" s="1"/>
      <c r="F101" s="1"/>
      <c r="G101" s="39"/>
      <c r="H101" s="35"/>
      <c r="I101" s="26"/>
    </row>
    <row r="102" spans="1:9" s="27" customFormat="1" x14ac:dyDescent="0.25">
      <c r="A102" s="1"/>
      <c r="B102" s="1"/>
      <c r="C102" s="34"/>
      <c r="D102" s="1"/>
      <c r="E102" s="1"/>
      <c r="F102" s="1"/>
      <c r="G102" s="39"/>
      <c r="H102" s="35"/>
      <c r="I102" s="26"/>
    </row>
    <row r="103" spans="1:9" s="27" customFormat="1" x14ac:dyDescent="0.25">
      <c r="A103" s="1"/>
      <c r="B103" s="1"/>
      <c r="C103" s="34"/>
      <c r="D103" s="1"/>
      <c r="E103" s="1"/>
      <c r="F103" s="1"/>
      <c r="G103" s="39"/>
      <c r="H103" s="35"/>
      <c r="I103" s="26"/>
    </row>
    <row r="104" spans="1:9" s="27" customFormat="1" x14ac:dyDescent="0.25">
      <c r="A104" s="1"/>
      <c r="B104" s="1"/>
      <c r="C104" s="34"/>
      <c r="D104" s="1"/>
      <c r="E104" s="1"/>
      <c r="F104" s="1"/>
      <c r="G104" s="39"/>
      <c r="H104" s="35"/>
      <c r="I104" s="26"/>
    </row>
    <row r="105" spans="1:9" s="27" customFormat="1" x14ac:dyDescent="0.25">
      <c r="A105" s="1"/>
      <c r="B105" s="1"/>
      <c r="C105" s="34"/>
      <c r="D105" s="1"/>
      <c r="E105" s="1"/>
      <c r="F105" s="1"/>
      <c r="G105" s="39"/>
      <c r="H105" s="35"/>
      <c r="I105" s="26"/>
    </row>
    <row r="106" spans="1:9" s="27" customFormat="1" x14ac:dyDescent="0.25">
      <c r="A106" s="1"/>
      <c r="B106" s="1"/>
      <c r="C106" s="34"/>
      <c r="D106" s="1"/>
      <c r="E106" s="1"/>
      <c r="F106" s="1"/>
      <c r="G106" s="39"/>
      <c r="H106" s="35"/>
      <c r="I106" s="26"/>
    </row>
    <row r="107" spans="1:9" s="27" customFormat="1" x14ac:dyDescent="0.25">
      <c r="A107" s="1"/>
      <c r="B107" s="1"/>
      <c r="C107" s="34"/>
      <c r="D107" s="1"/>
      <c r="E107" s="1"/>
      <c r="F107" s="1"/>
      <c r="G107" s="39"/>
      <c r="H107" s="35"/>
      <c r="I107" s="26"/>
    </row>
    <row r="108" spans="1:9" s="27" customFormat="1" x14ac:dyDescent="0.25">
      <c r="A108" s="1"/>
      <c r="B108" s="1"/>
      <c r="C108" s="34"/>
      <c r="D108" s="1"/>
      <c r="E108" s="1"/>
      <c r="F108" s="1"/>
      <c r="G108" s="39"/>
      <c r="H108" s="35"/>
      <c r="I108" s="26"/>
    </row>
    <row r="109" spans="1:9" s="27" customFormat="1" x14ac:dyDescent="0.25">
      <c r="A109" s="1"/>
      <c r="B109" s="1"/>
      <c r="C109" s="34"/>
      <c r="D109" s="1"/>
      <c r="E109" s="1"/>
      <c r="F109" s="1"/>
      <c r="G109" s="39"/>
      <c r="H109" s="35"/>
      <c r="I109" s="26"/>
    </row>
    <row r="110" spans="1:9" s="27" customFormat="1" x14ac:dyDescent="0.25">
      <c r="A110" s="1"/>
      <c r="B110" s="1"/>
      <c r="C110" s="34"/>
      <c r="D110" s="1"/>
      <c r="E110" s="1"/>
      <c r="F110" s="1"/>
      <c r="G110" s="39"/>
      <c r="H110" s="35"/>
      <c r="I110" s="26"/>
    </row>
    <row r="111" spans="1:9" s="27" customFormat="1" x14ac:dyDescent="0.25">
      <c r="A111" s="1"/>
      <c r="B111" s="1"/>
      <c r="C111" s="34"/>
      <c r="D111" s="1"/>
      <c r="E111" s="1"/>
      <c r="F111" s="1"/>
      <c r="G111" s="39"/>
      <c r="H111" s="35"/>
      <c r="I111" s="26"/>
    </row>
    <row r="112" spans="1:9" s="27" customFormat="1" x14ac:dyDescent="0.25">
      <c r="A112" s="1"/>
      <c r="B112" s="1"/>
      <c r="C112" s="34"/>
      <c r="D112" s="1"/>
      <c r="E112" s="1"/>
      <c r="F112" s="1"/>
      <c r="G112" s="39"/>
      <c r="H112" s="35"/>
      <c r="I112" s="26"/>
    </row>
    <row r="113" spans="1:9" s="27" customFormat="1" x14ac:dyDescent="0.25">
      <c r="A113" s="1"/>
      <c r="B113" s="1"/>
      <c r="C113" s="34"/>
      <c r="D113" s="1"/>
      <c r="E113" s="1"/>
      <c r="F113" s="1"/>
      <c r="G113" s="39"/>
      <c r="H113" s="35"/>
      <c r="I113" s="26"/>
    </row>
    <row r="114" spans="1:9" s="27" customFormat="1" x14ac:dyDescent="0.25">
      <c r="A114" s="1"/>
      <c r="B114" s="1"/>
      <c r="C114" s="34"/>
      <c r="D114" s="1"/>
      <c r="E114" s="1"/>
      <c r="F114" s="1"/>
      <c r="G114" s="39"/>
      <c r="H114" s="35"/>
      <c r="I114" s="26"/>
    </row>
    <row r="115" spans="1:9" s="27" customFormat="1" x14ac:dyDescent="0.25">
      <c r="A115" s="1"/>
      <c r="B115" s="1"/>
      <c r="C115" s="34"/>
      <c r="D115" s="1"/>
      <c r="E115" s="1"/>
      <c r="F115" s="1"/>
      <c r="G115" s="39"/>
      <c r="H115" s="35"/>
      <c r="I115" s="26"/>
    </row>
    <row r="116" spans="1:9" s="27" customFormat="1" x14ac:dyDescent="0.25">
      <c r="A116" s="1"/>
      <c r="B116" s="1"/>
      <c r="C116" s="34"/>
      <c r="D116" s="1"/>
      <c r="E116" s="1"/>
      <c r="F116" s="1"/>
      <c r="G116" s="39"/>
      <c r="H116" s="35"/>
      <c r="I116" s="26"/>
    </row>
    <row r="117" spans="1:9" s="27" customFormat="1" x14ac:dyDescent="0.25">
      <c r="A117" s="1"/>
      <c r="B117" s="1"/>
      <c r="C117" s="34"/>
      <c r="D117" s="1"/>
      <c r="E117" s="1"/>
      <c r="F117" s="1"/>
      <c r="G117" s="39"/>
      <c r="H117" s="35"/>
      <c r="I117" s="26"/>
    </row>
    <row r="118" spans="1:9" s="27" customFormat="1" x14ac:dyDescent="0.25">
      <c r="A118" s="1"/>
      <c r="B118" s="1"/>
      <c r="C118" s="34"/>
      <c r="D118" s="1"/>
      <c r="E118" s="1"/>
      <c r="F118" s="1"/>
      <c r="G118" s="39"/>
      <c r="H118" s="35"/>
      <c r="I118" s="26"/>
    </row>
    <row r="119" spans="1:9" s="27" customFormat="1" x14ac:dyDescent="0.25">
      <c r="A119" s="1"/>
      <c r="B119" s="1"/>
      <c r="C119" s="34"/>
      <c r="D119" s="1"/>
      <c r="E119" s="1"/>
      <c r="F119" s="1"/>
      <c r="G119" s="39"/>
      <c r="H119" s="35"/>
      <c r="I119" s="26"/>
    </row>
    <row r="120" spans="1:9" s="27" customFormat="1" x14ac:dyDescent="0.25">
      <c r="A120" s="1"/>
      <c r="B120" s="1"/>
      <c r="C120" s="34"/>
      <c r="D120" s="1"/>
      <c r="E120" s="1"/>
      <c r="F120" s="1"/>
      <c r="G120" s="39"/>
      <c r="H120" s="35"/>
      <c r="I120" s="26"/>
    </row>
    <row r="121" spans="1:9" s="27" customFormat="1" x14ac:dyDescent="0.25">
      <c r="A121" s="1"/>
      <c r="B121" s="1"/>
      <c r="C121" s="34"/>
      <c r="D121" s="1"/>
      <c r="E121" s="1"/>
      <c r="F121" s="1"/>
      <c r="G121" s="39"/>
      <c r="H121" s="35"/>
      <c r="I121" s="26"/>
    </row>
    <row r="122" spans="1:9" s="27" customFormat="1" x14ac:dyDescent="0.25">
      <c r="A122" s="1"/>
      <c r="B122" s="1"/>
      <c r="C122" s="34"/>
      <c r="D122" s="1"/>
      <c r="E122" s="1"/>
      <c r="F122" s="1"/>
      <c r="G122" s="39"/>
      <c r="H122" s="35"/>
      <c r="I122" s="26"/>
    </row>
    <row r="123" spans="1:9" s="27" customFormat="1" x14ac:dyDescent="0.25">
      <c r="A123" s="1"/>
      <c r="B123" s="1"/>
      <c r="C123" s="34"/>
      <c r="D123" s="1"/>
      <c r="E123" s="1"/>
      <c r="F123" s="1"/>
      <c r="G123" s="39"/>
      <c r="H123" s="35"/>
      <c r="I123" s="26"/>
    </row>
    <row r="124" spans="1:9" s="27" customFormat="1" x14ac:dyDescent="0.25">
      <c r="A124" s="1"/>
      <c r="B124" s="1"/>
      <c r="C124" s="34"/>
      <c r="D124" s="1"/>
      <c r="E124" s="1"/>
      <c r="F124" s="1"/>
      <c r="G124" s="39"/>
      <c r="H124" s="35"/>
      <c r="I124" s="26"/>
    </row>
    <row r="125" spans="1:9" s="27" customFormat="1" x14ac:dyDescent="0.25">
      <c r="A125" s="1"/>
      <c r="B125" s="1"/>
      <c r="C125" s="34"/>
      <c r="D125" s="1"/>
      <c r="E125" s="1"/>
      <c r="F125" s="1"/>
      <c r="G125" s="39"/>
      <c r="H125" s="35"/>
      <c r="I125" s="26"/>
    </row>
    <row r="126" spans="1:9" s="27" customFormat="1" x14ac:dyDescent="0.25">
      <c r="A126" s="1"/>
      <c r="B126" s="1"/>
      <c r="C126" s="34"/>
      <c r="D126" s="1"/>
      <c r="E126" s="1"/>
      <c r="F126" s="1"/>
      <c r="G126" s="39"/>
      <c r="H126" s="35"/>
      <c r="I126" s="26"/>
    </row>
    <row r="127" spans="1:9" s="27" customFormat="1" x14ac:dyDescent="0.25">
      <c r="A127" s="1"/>
      <c r="B127" s="1"/>
      <c r="C127" s="34"/>
      <c r="D127" s="1"/>
      <c r="E127" s="1"/>
      <c r="F127" s="1"/>
      <c r="G127" s="39"/>
      <c r="H127" s="35"/>
      <c r="I127" s="26"/>
    </row>
    <row r="128" spans="1:9" s="27" customFormat="1" x14ac:dyDescent="0.25">
      <c r="A128" s="1"/>
      <c r="B128" s="1"/>
      <c r="C128" s="34"/>
      <c r="D128" s="1"/>
      <c r="E128" s="1"/>
      <c r="F128" s="1"/>
      <c r="G128" s="39"/>
      <c r="H128" s="35"/>
      <c r="I128" s="26"/>
    </row>
    <row r="129" spans="1:9" s="27" customFormat="1" x14ac:dyDescent="0.25">
      <c r="A129" s="1"/>
      <c r="B129" s="1"/>
      <c r="C129" s="34"/>
      <c r="D129" s="1"/>
      <c r="E129" s="1"/>
      <c r="F129" s="1"/>
      <c r="G129" s="39"/>
      <c r="H129" s="35"/>
      <c r="I129" s="26"/>
    </row>
    <row r="130" spans="1:9" s="27" customFormat="1" x14ac:dyDescent="0.25">
      <c r="A130" s="1"/>
      <c r="B130" s="1"/>
      <c r="C130" s="34"/>
      <c r="D130" s="1"/>
      <c r="E130" s="1"/>
      <c r="F130" s="1"/>
      <c r="G130" s="39"/>
      <c r="H130" s="35"/>
      <c r="I130" s="26"/>
    </row>
    <row r="131" spans="1:9" s="27" customFormat="1" x14ac:dyDescent="0.25">
      <c r="A131" s="1"/>
      <c r="B131" s="1"/>
      <c r="C131" s="34"/>
      <c r="D131" s="1"/>
      <c r="E131" s="1"/>
      <c r="F131" s="1"/>
      <c r="G131" s="39"/>
      <c r="H131" s="35"/>
      <c r="I131" s="26"/>
    </row>
    <row r="132" spans="1:9" s="27" customFormat="1" x14ac:dyDescent="0.25">
      <c r="A132" s="1"/>
      <c r="B132" s="1"/>
      <c r="C132" s="34"/>
      <c r="D132" s="1"/>
      <c r="E132" s="1"/>
      <c r="F132" s="1"/>
      <c r="G132" s="39"/>
      <c r="H132" s="35"/>
      <c r="I132" s="26"/>
    </row>
    <row r="133" spans="1:9" s="27" customFormat="1" x14ac:dyDescent="0.25">
      <c r="A133" s="1"/>
      <c r="B133" s="1"/>
      <c r="C133" s="34"/>
      <c r="D133" s="1"/>
      <c r="E133" s="1"/>
      <c r="F133" s="1"/>
      <c r="G133" s="39"/>
      <c r="H133" s="35"/>
      <c r="I133" s="26"/>
    </row>
    <row r="134" spans="1:9" s="27" customFormat="1" x14ac:dyDescent="0.25">
      <c r="A134" s="1"/>
      <c r="B134" s="1"/>
      <c r="C134" s="34"/>
      <c r="D134" s="1"/>
      <c r="E134" s="1"/>
      <c r="F134" s="1"/>
      <c r="G134" s="39"/>
      <c r="H134" s="35"/>
      <c r="I134" s="26"/>
    </row>
    <row r="135" spans="1:9" s="27" customFormat="1" x14ac:dyDescent="0.25">
      <c r="A135" s="1"/>
      <c r="B135" s="1"/>
      <c r="C135" s="34"/>
      <c r="D135" s="1"/>
      <c r="E135" s="1"/>
      <c r="F135" s="1"/>
      <c r="G135" s="39"/>
      <c r="H135" s="35"/>
      <c r="I135" s="26"/>
    </row>
    <row r="136" spans="1:9" s="27" customFormat="1" x14ac:dyDescent="0.25">
      <c r="A136" s="21"/>
      <c r="B136" s="21"/>
      <c r="C136" s="36"/>
      <c r="D136" s="21"/>
      <c r="E136" s="21"/>
      <c r="F136" s="21"/>
      <c r="G136" s="39"/>
      <c r="H136" s="35"/>
      <c r="I136" s="26"/>
    </row>
    <row r="137" spans="1:9" s="27" customFormat="1" x14ac:dyDescent="0.25">
      <c r="A137" s="21"/>
      <c r="B137" s="21"/>
      <c r="C137" s="36"/>
      <c r="D137" s="21"/>
      <c r="E137" s="21"/>
      <c r="F137" s="21"/>
      <c r="G137" s="39"/>
      <c r="H137" s="35"/>
      <c r="I137" s="26"/>
    </row>
    <row r="138" spans="1:9" s="27" customFormat="1" x14ac:dyDescent="0.25">
      <c r="A138" s="1"/>
      <c r="B138" s="1"/>
      <c r="C138" s="34"/>
      <c r="D138" s="1"/>
      <c r="E138" s="1"/>
      <c r="F138" s="1"/>
      <c r="G138" s="39"/>
      <c r="H138" s="35"/>
      <c r="I138" s="26"/>
    </row>
    <row r="139" spans="1:9" s="27" customFormat="1" x14ac:dyDescent="0.25">
      <c r="A139" s="1"/>
      <c r="B139" s="1"/>
      <c r="C139" s="34"/>
      <c r="D139" s="1"/>
      <c r="E139" s="1"/>
      <c r="F139" s="1"/>
      <c r="G139" s="39"/>
      <c r="H139" s="35"/>
      <c r="I139" s="26"/>
    </row>
    <row r="140" spans="1:9" s="27" customFormat="1" x14ac:dyDescent="0.25">
      <c r="A140" s="1"/>
      <c r="B140" s="1"/>
      <c r="C140" s="34"/>
      <c r="D140" s="1"/>
      <c r="E140" s="1"/>
      <c r="F140" s="1"/>
      <c r="G140" s="39"/>
      <c r="H140" s="35"/>
      <c r="I140" s="26"/>
    </row>
    <row r="141" spans="1:9" s="27" customFormat="1" x14ac:dyDescent="0.25">
      <c r="A141" s="1"/>
      <c r="B141" s="1"/>
      <c r="C141" s="34"/>
      <c r="D141" s="1"/>
      <c r="E141" s="1"/>
      <c r="F141" s="1"/>
      <c r="G141" s="39"/>
      <c r="H141" s="35"/>
      <c r="I141" s="26"/>
    </row>
    <row r="142" spans="1:9" s="27" customFormat="1" x14ac:dyDescent="0.25">
      <c r="A142" s="1"/>
      <c r="B142" s="1"/>
      <c r="C142" s="34"/>
      <c r="D142" s="1"/>
      <c r="E142" s="1"/>
      <c r="F142" s="1"/>
      <c r="G142" s="39"/>
      <c r="H142" s="35"/>
      <c r="I142" s="26"/>
    </row>
    <row r="143" spans="1:9" s="27" customFormat="1" x14ac:dyDescent="0.25">
      <c r="A143" s="1"/>
      <c r="B143" s="1"/>
      <c r="C143" s="34"/>
      <c r="D143" s="1"/>
      <c r="E143" s="1"/>
      <c r="F143" s="1"/>
      <c r="G143" s="39"/>
      <c r="H143" s="35"/>
      <c r="I143" s="26"/>
    </row>
    <row r="144" spans="1:9" s="27" customFormat="1" x14ac:dyDescent="0.25">
      <c r="A144" s="1"/>
      <c r="B144" s="1"/>
      <c r="C144" s="34"/>
      <c r="D144" s="1"/>
      <c r="E144" s="1"/>
      <c r="F144" s="1"/>
      <c r="G144" s="39"/>
      <c r="H144" s="35"/>
      <c r="I144" s="26"/>
    </row>
    <row r="145" spans="1:9" s="27" customFormat="1" x14ac:dyDescent="0.25">
      <c r="A145" s="1"/>
      <c r="B145" s="1"/>
      <c r="C145" s="34"/>
      <c r="D145" s="1"/>
      <c r="E145" s="1"/>
      <c r="F145" s="1"/>
      <c r="G145" s="39"/>
      <c r="H145" s="35"/>
      <c r="I145" s="26"/>
    </row>
    <row r="146" spans="1:9" s="27" customFormat="1" x14ac:dyDescent="0.25">
      <c r="A146" s="1"/>
      <c r="B146" s="1"/>
      <c r="C146" s="34"/>
      <c r="D146" s="1"/>
      <c r="E146" s="1"/>
      <c r="F146" s="1"/>
      <c r="G146" s="39"/>
      <c r="H146" s="35"/>
      <c r="I146" s="26"/>
    </row>
    <row r="147" spans="1:9" s="27" customFormat="1" x14ac:dyDescent="0.25">
      <c r="A147" s="1"/>
      <c r="B147" s="1"/>
      <c r="C147" s="34"/>
      <c r="D147" s="1"/>
      <c r="E147" s="1"/>
      <c r="F147" s="1"/>
      <c r="G147" s="39"/>
      <c r="H147" s="35"/>
      <c r="I147" s="26"/>
    </row>
    <row r="148" spans="1:9" s="27" customFormat="1" x14ac:dyDescent="0.25">
      <c r="A148" s="1"/>
      <c r="B148" s="1"/>
      <c r="C148" s="34"/>
      <c r="D148" s="1"/>
      <c r="E148" s="1"/>
      <c r="F148" s="1"/>
      <c r="G148" s="39"/>
      <c r="H148" s="35"/>
      <c r="I148" s="26"/>
    </row>
    <row r="149" spans="1:9" s="27" customFormat="1" x14ac:dyDescent="0.25">
      <c r="A149" s="1"/>
      <c r="B149" s="1"/>
      <c r="C149" s="34"/>
      <c r="D149" s="1"/>
      <c r="E149" s="1"/>
      <c r="F149" s="1"/>
      <c r="G149" s="39"/>
      <c r="H149" s="35"/>
      <c r="I149" s="26"/>
    </row>
    <row r="150" spans="1:9" s="27" customFormat="1" x14ac:dyDescent="0.25">
      <c r="A150" s="1"/>
      <c r="B150" s="1"/>
      <c r="C150" s="34"/>
      <c r="D150" s="1"/>
      <c r="E150" s="1"/>
      <c r="F150" s="1"/>
      <c r="G150" s="39"/>
      <c r="H150" s="35"/>
      <c r="I150" s="26"/>
    </row>
    <row r="151" spans="1:9" s="27" customFormat="1" x14ac:dyDescent="0.25">
      <c r="A151" s="1"/>
      <c r="B151" s="1"/>
      <c r="C151" s="34"/>
      <c r="D151" s="1"/>
      <c r="E151" s="1"/>
      <c r="F151" s="1"/>
      <c r="G151" s="39"/>
      <c r="H151" s="35"/>
      <c r="I151" s="26"/>
    </row>
    <row r="152" spans="1:9" s="27" customFormat="1" x14ac:dyDescent="0.25">
      <c r="A152" s="1"/>
      <c r="B152" s="1"/>
      <c r="C152" s="34"/>
      <c r="D152" s="1"/>
      <c r="E152" s="1"/>
      <c r="F152" s="1"/>
      <c r="G152" s="39"/>
      <c r="H152" s="35"/>
      <c r="I152" s="26"/>
    </row>
    <row r="153" spans="1:9" s="27" customFormat="1" x14ac:dyDescent="0.25">
      <c r="A153" s="1"/>
      <c r="B153" s="1"/>
      <c r="C153" s="34"/>
      <c r="D153" s="1"/>
      <c r="E153" s="1"/>
      <c r="F153" s="1"/>
      <c r="G153" s="39"/>
      <c r="H153" s="35"/>
      <c r="I153" s="26"/>
    </row>
    <row r="154" spans="1:9" s="27" customFormat="1" x14ac:dyDescent="0.25">
      <c r="A154" s="1"/>
      <c r="B154" s="1"/>
      <c r="C154" s="34"/>
      <c r="D154" s="1"/>
      <c r="E154" s="1"/>
      <c r="F154" s="1"/>
      <c r="G154" s="39"/>
      <c r="H154" s="35"/>
      <c r="I154" s="26"/>
    </row>
    <row r="155" spans="1:9" s="27" customFormat="1" x14ac:dyDescent="0.25">
      <c r="A155" s="1"/>
      <c r="B155" s="1"/>
      <c r="C155" s="34"/>
      <c r="D155" s="1"/>
      <c r="E155" s="1"/>
      <c r="F155" s="1"/>
      <c r="G155" s="39"/>
      <c r="H155" s="35"/>
      <c r="I155" s="26"/>
    </row>
    <row r="156" spans="1:9" s="27" customFormat="1" x14ac:dyDescent="0.25">
      <c r="A156" s="1"/>
      <c r="B156" s="1"/>
      <c r="C156" s="34"/>
      <c r="D156" s="1"/>
      <c r="E156" s="1"/>
      <c r="F156" s="1"/>
      <c r="G156" s="39"/>
      <c r="H156" s="35"/>
      <c r="I156" s="26"/>
    </row>
    <row r="157" spans="1:9" s="27" customFormat="1" x14ac:dyDescent="0.25">
      <c r="A157" s="1"/>
      <c r="B157" s="1"/>
      <c r="C157" s="34"/>
      <c r="D157" s="1"/>
      <c r="E157" s="1"/>
      <c r="F157" s="1"/>
      <c r="G157" s="39"/>
      <c r="H157" s="35"/>
      <c r="I157" s="26"/>
    </row>
    <row r="158" spans="1:9" s="27" customFormat="1" x14ac:dyDescent="0.25">
      <c r="A158" s="1"/>
      <c r="B158" s="1"/>
      <c r="C158" s="34"/>
      <c r="D158" s="1"/>
      <c r="E158" s="1"/>
      <c r="F158" s="1"/>
      <c r="G158" s="40"/>
      <c r="H158" s="35"/>
      <c r="I158" s="26"/>
    </row>
    <row r="159" spans="1:9" x14ac:dyDescent="0.25">
      <c r="G159" s="40"/>
      <c r="H159" s="37"/>
      <c r="I159" s="22"/>
    </row>
    <row r="160" spans="1:9" x14ac:dyDescent="0.25">
      <c r="H160" s="37"/>
      <c r="I160" s="22"/>
    </row>
  </sheetData>
  <mergeCells count="20">
    <mergeCell ref="B29:B30"/>
    <mergeCell ref="A31:A46"/>
    <mergeCell ref="B31:B46"/>
    <mergeCell ref="G57:J57"/>
    <mergeCell ref="G58:J58"/>
    <mergeCell ref="G55:J55"/>
    <mergeCell ref="G56:J56"/>
    <mergeCell ref="A1:C1"/>
    <mergeCell ref="G1:K1"/>
    <mergeCell ref="D1:F1"/>
    <mergeCell ref="G53:K53"/>
    <mergeCell ref="G54:K54"/>
    <mergeCell ref="G52:K52"/>
    <mergeCell ref="A3:A12"/>
    <mergeCell ref="B3:B12"/>
    <mergeCell ref="A13:A24"/>
    <mergeCell ref="B13:B24"/>
    <mergeCell ref="A25:A28"/>
    <mergeCell ref="B25:B28"/>
    <mergeCell ref="A29:A3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28" t="s">
        <v>9</v>
      </c>
      <c r="B1" s="128"/>
      <c r="C1" s="128"/>
      <c r="D1" s="128"/>
      <c r="E1" s="128"/>
      <c r="F1" s="128"/>
      <c r="G1" s="128"/>
      <c r="H1" s="128"/>
    </row>
    <row r="2" spans="1:8" ht="20.25" x14ac:dyDescent="0.2">
      <c r="B2" s="3"/>
    </row>
    <row r="3" spans="1:8" ht="47.25" customHeight="1" x14ac:dyDescent="0.2">
      <c r="A3" s="129" t="s">
        <v>10</v>
      </c>
      <c r="B3" s="129"/>
      <c r="C3" s="129"/>
      <c r="D3" s="129"/>
      <c r="E3" s="129"/>
      <c r="F3" s="129"/>
      <c r="G3" s="129"/>
      <c r="H3" s="129"/>
    </row>
    <row r="4" spans="1:8" ht="35.25" customHeight="1" x14ac:dyDescent="0.2">
      <c r="B4" s="4"/>
    </row>
    <row r="5" spans="1:8" ht="15" customHeight="1" x14ac:dyDescent="0.2">
      <c r="A5" s="130" t="s">
        <v>11</v>
      </c>
      <c r="B5" s="130"/>
      <c r="C5" s="130"/>
      <c r="D5" s="130"/>
      <c r="E5" s="130"/>
      <c r="F5" s="130"/>
      <c r="G5" s="130"/>
      <c r="H5" s="130"/>
    </row>
    <row r="6" spans="1:8" ht="15" customHeight="1" x14ac:dyDescent="0.2">
      <c r="A6" s="130" t="s">
        <v>12</v>
      </c>
      <c r="B6" s="130"/>
      <c r="C6" s="130"/>
      <c r="D6" s="130"/>
      <c r="E6" s="130"/>
      <c r="F6" s="130"/>
      <c r="G6" s="130"/>
      <c r="H6" s="130"/>
    </row>
    <row r="7" spans="1:8" ht="15" customHeight="1" x14ac:dyDescent="0.2">
      <c r="A7" s="130" t="s">
        <v>13</v>
      </c>
      <c r="B7" s="130"/>
      <c r="C7" s="130"/>
      <c r="D7" s="130"/>
      <c r="E7" s="130"/>
      <c r="F7" s="130"/>
      <c r="G7" s="130"/>
      <c r="H7" s="130"/>
    </row>
    <row r="8" spans="1:8" ht="15" customHeight="1" x14ac:dyDescent="0.2">
      <c r="A8" s="130" t="s">
        <v>14</v>
      </c>
      <c r="B8" s="130"/>
      <c r="C8" s="130"/>
      <c r="D8" s="130"/>
      <c r="E8" s="130"/>
      <c r="F8" s="130"/>
      <c r="G8" s="130"/>
      <c r="H8" s="130"/>
    </row>
    <row r="9" spans="1:8" ht="30" customHeight="1" x14ac:dyDescent="0.2">
      <c r="B9" s="5"/>
    </row>
    <row r="10" spans="1:8" ht="105" customHeight="1" x14ac:dyDescent="0.2">
      <c r="A10" s="131" t="s">
        <v>15</v>
      </c>
      <c r="B10" s="131"/>
      <c r="C10" s="131"/>
      <c r="D10" s="131"/>
      <c r="E10" s="131"/>
      <c r="F10" s="131"/>
      <c r="G10" s="131"/>
      <c r="H10" s="131"/>
    </row>
    <row r="11" spans="1:8" ht="15.75" thickBot="1" x14ac:dyDescent="0.25">
      <c r="B11" s="6"/>
    </row>
    <row r="12" spans="1:8" ht="48.75" thickBot="1" x14ac:dyDescent="0.25">
      <c r="A12" s="7" t="s">
        <v>8</v>
      </c>
      <c r="B12" s="7" t="s">
        <v>6</v>
      </c>
      <c r="C12" s="8" t="s">
        <v>16</v>
      </c>
      <c r="D12" s="8" t="s">
        <v>7</v>
      </c>
      <c r="E12" s="8" t="s">
        <v>17</v>
      </c>
      <c r="F12" s="8" t="s">
        <v>18</v>
      </c>
      <c r="G12" s="8" t="s">
        <v>19</v>
      </c>
      <c r="H12" s="8" t="s">
        <v>20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32" t="s">
        <v>21</v>
      </c>
      <c r="B19" s="132"/>
      <c r="C19" s="132"/>
      <c r="D19" s="132"/>
      <c r="E19" s="132"/>
      <c r="F19" s="132"/>
      <c r="G19" s="132"/>
      <c r="H19" s="132"/>
    </row>
    <row r="20" spans="1:8" ht="14.25" x14ac:dyDescent="0.2">
      <c r="A20" s="133" t="s">
        <v>22</v>
      </c>
      <c r="B20" s="133"/>
      <c r="C20" s="133"/>
      <c r="D20" s="133"/>
      <c r="E20" s="133"/>
      <c r="F20" s="133"/>
      <c r="G20" s="133"/>
      <c r="H20" s="133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34" t="s">
        <v>23</v>
      </c>
      <c r="B24" s="134"/>
      <c r="C24" s="134"/>
      <c r="D24" s="134"/>
      <c r="E24" s="134"/>
      <c r="F24" s="134"/>
      <c r="G24" s="134"/>
      <c r="H24" s="134"/>
    </row>
    <row r="25" spans="1:8" ht="15" customHeight="1" x14ac:dyDescent="0.2">
      <c r="A25" s="134" t="s">
        <v>24</v>
      </c>
      <c r="B25" s="134"/>
      <c r="C25" s="134"/>
      <c r="D25" s="134"/>
      <c r="E25" s="134"/>
      <c r="F25" s="134"/>
      <c r="G25" s="134"/>
      <c r="H25" s="134"/>
    </row>
    <row r="26" spans="1:8" ht="15" customHeight="1" x14ac:dyDescent="0.2">
      <c r="A26" s="127" t="s">
        <v>25</v>
      </c>
      <c r="B26" s="127"/>
      <c r="C26" s="127"/>
      <c r="D26" s="127"/>
      <c r="E26" s="127"/>
      <c r="F26" s="127"/>
      <c r="G26" s="127"/>
      <c r="H26" s="127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E11" sqref="E11"/>
    </sheetView>
  </sheetViews>
  <sheetFormatPr defaultRowHeight="12.75" x14ac:dyDescent="0.2"/>
  <cols>
    <col min="1" max="1" width="118.28515625" style="43" customWidth="1"/>
    <col min="2" max="16384" width="9.140625" style="43"/>
  </cols>
  <sheetData>
    <row r="1" spans="1:1" ht="20.25" x14ac:dyDescent="0.2">
      <c r="A1" s="42" t="s">
        <v>34</v>
      </c>
    </row>
    <row r="2" spans="1:1" x14ac:dyDescent="0.2">
      <c r="A2" s="44"/>
    </row>
    <row r="3" spans="1:1" x14ac:dyDescent="0.2">
      <c r="A3" s="44"/>
    </row>
    <row r="4" spans="1:1" ht="43.5" customHeight="1" x14ac:dyDescent="0.2">
      <c r="A4" s="45" t="s">
        <v>10</v>
      </c>
    </row>
    <row r="5" spans="1:1" x14ac:dyDescent="0.2">
      <c r="A5" s="46"/>
    </row>
    <row r="6" spans="1:1" x14ac:dyDescent="0.2">
      <c r="A6" s="44"/>
    </row>
    <row r="7" spans="1:1" ht="51" customHeight="1" x14ac:dyDescent="0.2">
      <c r="A7" s="44"/>
    </row>
    <row r="8" spans="1:1" ht="50.1" customHeight="1" x14ac:dyDescent="0.2">
      <c r="A8" s="47" t="s">
        <v>11</v>
      </c>
    </row>
    <row r="9" spans="1:1" ht="50.1" customHeight="1" x14ac:dyDescent="0.2">
      <c r="A9" s="47" t="s">
        <v>35</v>
      </c>
    </row>
    <row r="10" spans="1:1" ht="50.1" customHeight="1" x14ac:dyDescent="0.2">
      <c r="A10" s="47" t="s">
        <v>36</v>
      </c>
    </row>
    <row r="11" spans="1:1" ht="50.1" customHeight="1" x14ac:dyDescent="0.2">
      <c r="A11" s="47" t="s">
        <v>14</v>
      </c>
    </row>
    <row r="12" spans="1:1" x14ac:dyDescent="0.2">
      <c r="A12" s="44"/>
    </row>
    <row r="13" spans="1:1" x14ac:dyDescent="0.2">
      <c r="A13" s="44"/>
    </row>
    <row r="14" spans="1:1" ht="15.75" x14ac:dyDescent="0.2">
      <c r="A14" s="48"/>
    </row>
    <row r="15" spans="1:1" ht="71.25" customHeight="1" x14ac:dyDescent="0.2">
      <c r="A15" s="49" t="s">
        <v>37</v>
      </c>
    </row>
    <row r="16" spans="1:1" x14ac:dyDescent="0.2">
      <c r="A16" s="50"/>
    </row>
    <row r="17" spans="1:1" x14ac:dyDescent="0.2">
      <c r="A17" s="44"/>
    </row>
    <row r="18" spans="1:1" x14ac:dyDescent="0.2">
      <c r="A18" s="44"/>
    </row>
    <row r="19" spans="1:1" x14ac:dyDescent="0.2">
      <c r="A19" s="44"/>
    </row>
    <row r="20" spans="1:1" ht="14.25" x14ac:dyDescent="0.2">
      <c r="A20" s="51" t="s">
        <v>38</v>
      </c>
    </row>
    <row r="21" spans="1:1" ht="14.25" x14ac:dyDescent="0.2">
      <c r="A21" s="52" t="s">
        <v>39</v>
      </c>
    </row>
    <row r="22" spans="1:1" x14ac:dyDescent="0.2">
      <c r="A22" s="44"/>
    </row>
    <row r="23" spans="1:1" x14ac:dyDescent="0.2">
      <c r="A23" s="44"/>
    </row>
    <row r="24" spans="1:1" x14ac:dyDescent="0.2">
      <c r="A24" s="44"/>
    </row>
    <row r="25" spans="1:1" x14ac:dyDescent="0.2">
      <c r="A25" s="44"/>
    </row>
    <row r="26" spans="1:1" x14ac:dyDescent="0.2">
      <c r="A26" s="44"/>
    </row>
    <row r="27" spans="1:1" x14ac:dyDescent="0.2">
      <c r="A27" s="44"/>
    </row>
    <row r="28" spans="1:1" ht="18.75" x14ac:dyDescent="0.2">
      <c r="A28" s="53"/>
    </row>
    <row r="29" spans="1:1" ht="15" x14ac:dyDescent="0.2">
      <c r="A29" s="54" t="s">
        <v>40</v>
      </c>
    </row>
    <row r="30" spans="1:1" ht="14.25" x14ac:dyDescent="0.2">
      <c r="A30" s="52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PROEX </vt:lpstr>
      <vt:lpstr>CEAVI </vt:lpstr>
      <vt:lpstr>CEO</vt:lpstr>
      <vt:lpstr>CCT</vt:lpstr>
      <vt:lpstr>CEFID</vt:lpstr>
      <vt:lpstr>CEART</vt:lpstr>
      <vt:lpstr>GESTOR</vt:lpstr>
      <vt:lpstr>Modelo Anexo II IN 002_2014</vt:lpstr>
      <vt:lpstr>Modelo Anexo 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2019-12-10T12:00:38Z</dcterms:modified>
</cp:coreProperties>
</file>