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40.2019 SGPE 11556.2018 - Aviamentos para a UDESC - SRP - RELANÇAMENTO PE 0154.2019 vig 22.05.20\"/>
    </mc:Choice>
  </mc:AlternateContent>
  <bookViews>
    <workbookView xWindow="0" yWindow="0" windowWidth="20490" windowHeight="7155" tabRatio="857" activeTab="2"/>
  </bookViews>
  <sheets>
    <sheet name="CEART " sheetId="75" r:id="rId1"/>
    <sheet name="CEFID" sheetId="163" r:id="rId2"/>
    <sheet name="CERES" sheetId="164" r:id="rId3"/>
    <sheet name="GESTOR" sheetId="162" r:id="rId4"/>
    <sheet name="Modelo Anexo II IN 002_2014" sheetId="77" r:id="rId5"/>
    <sheet name="Modelo Anexo I IN 002_2014" sheetId="176" r:id="rId6"/>
  </sheets>
  <definedNames>
    <definedName name="diasuteis" localSheetId="0">#REF!</definedName>
    <definedName name="diasuteis" localSheetId="1">#REF!</definedName>
    <definedName name="diasuteis" localSheetId="2">#REF!</definedName>
    <definedName name="diasuteis" localSheetId="3">#REF!</definedName>
    <definedName name="diasuteis" localSheetId="5">#REF!</definedName>
    <definedName name="diasuteis">#REF!</definedName>
    <definedName name="Ferias" localSheetId="1">#REF!</definedName>
    <definedName name="Ferias" localSheetId="3">#REF!</definedName>
    <definedName name="Ferias" localSheetId="5">#REF!</definedName>
    <definedName name="Ferias">#REF!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H4" i="162" l="1"/>
  <c r="K4" i="162" s="1"/>
  <c r="H5" i="162"/>
  <c r="K5" i="162" s="1"/>
  <c r="H6" i="162"/>
  <c r="K6" i="162" s="1"/>
  <c r="H7" i="162"/>
  <c r="K7" i="162" s="1"/>
  <c r="H8" i="162"/>
  <c r="H9" i="162"/>
  <c r="K9" i="162" s="1"/>
  <c r="H10" i="162"/>
  <c r="K10" i="162" s="1"/>
  <c r="H11" i="162"/>
  <c r="K11" i="162" s="1"/>
  <c r="H12" i="162"/>
  <c r="H13" i="162"/>
  <c r="H14" i="162"/>
  <c r="K14" i="162" s="1"/>
  <c r="H15" i="162"/>
  <c r="K15" i="162" s="1"/>
  <c r="H16" i="162"/>
  <c r="K16" i="162" s="1"/>
  <c r="H17" i="162"/>
  <c r="H18" i="162"/>
  <c r="K18" i="162" s="1"/>
  <c r="H19" i="162"/>
  <c r="H20" i="162"/>
  <c r="K20" i="162" s="1"/>
  <c r="H21" i="162"/>
  <c r="K21" i="162" s="1"/>
  <c r="H22" i="162"/>
  <c r="K22" i="162" s="1"/>
  <c r="H23" i="162"/>
  <c r="K23" i="162" s="1"/>
  <c r="H24" i="162"/>
  <c r="H25" i="162"/>
  <c r="K25" i="162" s="1"/>
  <c r="H26" i="162"/>
  <c r="K26" i="162" s="1"/>
  <c r="H27" i="162"/>
  <c r="K27" i="162" s="1"/>
  <c r="H28" i="162"/>
  <c r="H29" i="162"/>
  <c r="H30" i="162"/>
  <c r="K30" i="162" s="1"/>
  <c r="H31" i="162"/>
  <c r="K31" i="162" s="1"/>
  <c r="H32" i="162"/>
  <c r="K32" i="162" s="1"/>
  <c r="H33" i="162"/>
  <c r="H3" i="162"/>
  <c r="K3" i="162" s="1"/>
  <c r="K33" i="162" l="1"/>
  <c r="K29" i="162"/>
  <c r="K19" i="162"/>
  <c r="K17" i="162"/>
  <c r="K13" i="162"/>
  <c r="K28" i="162"/>
  <c r="K24" i="162"/>
  <c r="K12" i="162"/>
  <c r="K8" i="162"/>
  <c r="L34" i="164" l="1"/>
  <c r="M34" i="164" s="1"/>
  <c r="L33" i="164"/>
  <c r="M33" i="164" s="1"/>
  <c r="L32" i="164"/>
  <c r="M32" i="164" s="1"/>
  <c r="L31" i="164"/>
  <c r="M31" i="164" s="1"/>
  <c r="L30" i="164"/>
  <c r="M30" i="164" s="1"/>
  <c r="L29" i="164"/>
  <c r="M29" i="164" s="1"/>
  <c r="L28" i="164"/>
  <c r="M28" i="164" s="1"/>
  <c r="L27" i="164"/>
  <c r="M27" i="164" s="1"/>
  <c r="L26" i="164"/>
  <c r="M26" i="164" s="1"/>
  <c r="L25" i="164"/>
  <c r="M25" i="164" s="1"/>
  <c r="L24" i="164"/>
  <c r="M24" i="164" s="1"/>
  <c r="L23" i="164"/>
  <c r="M23" i="164" s="1"/>
  <c r="L22" i="164"/>
  <c r="M22" i="164" s="1"/>
  <c r="L21" i="164"/>
  <c r="M21" i="164" s="1"/>
  <c r="L20" i="164"/>
  <c r="M20" i="164" s="1"/>
  <c r="L19" i="164"/>
  <c r="M19" i="164" s="1"/>
  <c r="L18" i="164"/>
  <c r="M18" i="164" s="1"/>
  <c r="L17" i="164"/>
  <c r="M17" i="164" s="1"/>
  <c r="L16" i="164"/>
  <c r="M16" i="164" s="1"/>
  <c r="L15" i="164"/>
  <c r="M15" i="164" s="1"/>
  <c r="L14" i="164"/>
  <c r="M14" i="164" s="1"/>
  <c r="L13" i="164"/>
  <c r="M13" i="164" s="1"/>
  <c r="L12" i="164"/>
  <c r="M12" i="164" s="1"/>
  <c r="L11" i="164"/>
  <c r="M11" i="164" s="1"/>
  <c r="L10" i="164"/>
  <c r="M10" i="164" s="1"/>
  <c r="L9" i="164"/>
  <c r="M9" i="164" s="1"/>
  <c r="L8" i="164"/>
  <c r="M8" i="164" s="1"/>
  <c r="L7" i="164"/>
  <c r="M7" i="164" s="1"/>
  <c r="L6" i="164"/>
  <c r="M6" i="164" s="1"/>
  <c r="L5" i="164"/>
  <c r="M5" i="164" s="1"/>
  <c r="L4" i="164"/>
  <c r="M4" i="164" s="1"/>
  <c r="L34" i="163"/>
  <c r="M34" i="163" s="1"/>
  <c r="L33" i="163"/>
  <c r="M33" i="163" s="1"/>
  <c r="L32" i="163"/>
  <c r="M32" i="163" s="1"/>
  <c r="L31" i="163"/>
  <c r="M31" i="163" s="1"/>
  <c r="L30" i="163"/>
  <c r="M30" i="163" s="1"/>
  <c r="L29" i="163"/>
  <c r="M29" i="163" s="1"/>
  <c r="L28" i="163"/>
  <c r="M28" i="163" s="1"/>
  <c r="L27" i="163"/>
  <c r="M27" i="163" s="1"/>
  <c r="L26" i="163"/>
  <c r="M26" i="163" s="1"/>
  <c r="L25" i="163"/>
  <c r="M25" i="163" s="1"/>
  <c r="L24" i="163"/>
  <c r="M24" i="163" s="1"/>
  <c r="L23" i="163"/>
  <c r="M23" i="163" s="1"/>
  <c r="L22" i="163"/>
  <c r="M22" i="163" s="1"/>
  <c r="L21" i="163"/>
  <c r="M21" i="163" s="1"/>
  <c r="L20" i="163"/>
  <c r="M20" i="163" s="1"/>
  <c r="L19" i="163"/>
  <c r="M19" i="163" s="1"/>
  <c r="L18" i="163"/>
  <c r="M18" i="163" s="1"/>
  <c r="L17" i="163"/>
  <c r="M17" i="163" s="1"/>
  <c r="L16" i="163"/>
  <c r="M16" i="163" s="1"/>
  <c r="L15" i="163"/>
  <c r="M15" i="163" s="1"/>
  <c r="L14" i="163"/>
  <c r="M14" i="163" s="1"/>
  <c r="L13" i="163"/>
  <c r="M13" i="163" s="1"/>
  <c r="L12" i="163"/>
  <c r="M12" i="163" s="1"/>
  <c r="L11" i="163"/>
  <c r="M11" i="163" s="1"/>
  <c r="L10" i="163"/>
  <c r="M10" i="163" s="1"/>
  <c r="L9" i="163"/>
  <c r="M9" i="163" s="1"/>
  <c r="L8" i="163"/>
  <c r="M8" i="163" s="1"/>
  <c r="L7" i="163"/>
  <c r="M7" i="163" s="1"/>
  <c r="L6" i="163"/>
  <c r="M6" i="163" s="1"/>
  <c r="L5" i="163"/>
  <c r="M5" i="163" s="1"/>
  <c r="L4" i="163"/>
  <c r="M4" i="163" s="1"/>
  <c r="L4" i="75"/>
  <c r="I3" i="162" s="1"/>
  <c r="L3" i="162" s="1"/>
  <c r="H40" i="162" l="1"/>
  <c r="H41" i="162"/>
  <c r="H39" i="162"/>
  <c r="K34" i="162" l="1"/>
  <c r="L42" i="162" s="1"/>
  <c r="L34" i="75"/>
  <c r="I33" i="162" s="1"/>
  <c r="L33" i="75"/>
  <c r="I32" i="162" s="1"/>
  <c r="L32" i="75"/>
  <c r="I31" i="162" s="1"/>
  <c r="L31" i="75"/>
  <c r="I30" i="162" s="1"/>
  <c r="L30" i="75"/>
  <c r="I29" i="162" s="1"/>
  <c r="L29" i="75"/>
  <c r="I28" i="162" s="1"/>
  <c r="L28" i="75"/>
  <c r="I27" i="162" s="1"/>
  <c r="L27" i="75"/>
  <c r="I26" i="162" s="1"/>
  <c r="L26" i="75"/>
  <c r="I25" i="162" s="1"/>
  <c r="L25" i="75"/>
  <c r="I24" i="162" s="1"/>
  <c r="L24" i="75"/>
  <c r="I23" i="162" s="1"/>
  <c r="L23" i="75"/>
  <c r="I22" i="162" s="1"/>
  <c r="L22" i="75"/>
  <c r="I21" i="162" s="1"/>
  <c r="L21" i="75"/>
  <c r="I20" i="162" s="1"/>
  <c r="L20" i="75"/>
  <c r="I19" i="162" s="1"/>
  <c r="L19" i="75"/>
  <c r="I18" i="162" s="1"/>
  <c r="L18" i="75"/>
  <c r="I17" i="162" s="1"/>
  <c r="L17" i="75"/>
  <c r="I16" i="162" s="1"/>
  <c r="L16" i="75"/>
  <c r="I15" i="162" s="1"/>
  <c r="L15" i="75"/>
  <c r="I14" i="162" s="1"/>
  <c r="L14" i="75"/>
  <c r="I13" i="162" s="1"/>
  <c r="L13" i="75"/>
  <c r="I12" i="162" s="1"/>
  <c r="L12" i="75"/>
  <c r="I11" i="162" s="1"/>
  <c r="L11" i="75"/>
  <c r="I10" i="162" s="1"/>
  <c r="L10" i="75"/>
  <c r="I9" i="162" s="1"/>
  <c r="L9" i="75"/>
  <c r="I8" i="162" s="1"/>
  <c r="L8" i="75"/>
  <c r="I7" i="162" s="1"/>
  <c r="L7" i="75"/>
  <c r="I6" i="162" s="1"/>
  <c r="L6" i="75"/>
  <c r="I5" i="162" s="1"/>
  <c r="L5" i="75"/>
  <c r="I4" i="162" s="1"/>
  <c r="J11" i="162" l="1"/>
  <c r="L11" i="162"/>
  <c r="L23" i="162"/>
  <c r="J23" i="162"/>
  <c r="L4" i="162"/>
  <c r="J4" i="162"/>
  <c r="L8" i="162"/>
  <c r="J8" i="162"/>
  <c r="L12" i="162"/>
  <c r="J12" i="162"/>
  <c r="L16" i="162"/>
  <c r="J16" i="162"/>
  <c r="L20" i="162"/>
  <c r="J20" i="162"/>
  <c r="L24" i="162"/>
  <c r="J24" i="162"/>
  <c r="L28" i="162"/>
  <c r="J28" i="162"/>
  <c r="L32" i="162"/>
  <c r="J32" i="162"/>
  <c r="L15" i="162"/>
  <c r="J15" i="162"/>
  <c r="J31" i="162"/>
  <c r="L31" i="162"/>
  <c r="L5" i="162"/>
  <c r="J5" i="162"/>
  <c r="L9" i="162"/>
  <c r="J9" i="162"/>
  <c r="L13" i="162"/>
  <c r="J13" i="162"/>
  <c r="L17" i="162"/>
  <c r="J17" i="162"/>
  <c r="L21" i="162"/>
  <c r="J21" i="162"/>
  <c r="L25" i="162"/>
  <c r="J25" i="162"/>
  <c r="L29" i="162"/>
  <c r="J29" i="162"/>
  <c r="L33" i="162"/>
  <c r="J33" i="162"/>
  <c r="L7" i="162"/>
  <c r="J7" i="162"/>
  <c r="L19" i="162"/>
  <c r="J19" i="162"/>
  <c r="L27" i="162"/>
  <c r="J27" i="162"/>
  <c r="J6" i="162"/>
  <c r="L6" i="162"/>
  <c r="J10" i="162"/>
  <c r="L10" i="162"/>
  <c r="J14" i="162"/>
  <c r="L14" i="162"/>
  <c r="J18" i="162"/>
  <c r="L18" i="162"/>
  <c r="J22" i="162"/>
  <c r="L22" i="162"/>
  <c r="J26" i="162"/>
  <c r="L26" i="162"/>
  <c r="J30" i="162"/>
  <c r="L30" i="162"/>
  <c r="M9" i="75"/>
  <c r="M21" i="75"/>
  <c r="M33" i="75"/>
  <c r="M6" i="75"/>
  <c r="M10" i="75"/>
  <c r="M14" i="75"/>
  <c r="M18" i="75"/>
  <c r="M22" i="75"/>
  <c r="M26" i="75"/>
  <c r="M30" i="75"/>
  <c r="M34" i="75"/>
  <c r="M13" i="75"/>
  <c r="M25" i="75"/>
  <c r="M7" i="75"/>
  <c r="M11" i="75"/>
  <c r="M15" i="75"/>
  <c r="M19" i="75"/>
  <c r="M23" i="75"/>
  <c r="M27" i="75"/>
  <c r="M31" i="75"/>
  <c r="M5" i="75"/>
  <c r="M17" i="75"/>
  <c r="M29" i="75"/>
  <c r="M4" i="75"/>
  <c r="M8" i="75"/>
  <c r="M12" i="75"/>
  <c r="M16" i="75"/>
  <c r="M20" i="75"/>
  <c r="M24" i="75"/>
  <c r="M28" i="75"/>
  <c r="M32" i="75"/>
  <c r="L34" i="162" l="1"/>
  <c r="L43" i="162" s="1"/>
  <c r="J3" i="162" l="1"/>
  <c r="L45" i="162" l="1"/>
</calcChain>
</file>

<file path=xl/sharedStrings.xml><?xml version="1.0" encoding="utf-8"?>
<sst xmlns="http://schemas.openxmlformats.org/spreadsheetml/2006/main" count="813" uniqueCount="119">
  <si>
    <t>Saldo / Automático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</si>
  <si>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</si>
  <si>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</si>
  <si>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</si>
  <si>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</si>
  <si>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</si>
  <si>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</si>
  <si>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</si>
  <si>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</si>
  <si>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</si>
  <si>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</si>
  <si>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</si>
  <si>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</si>
  <si>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</si>
  <si>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</si>
  <si>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</si>
  <si>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</si>
  <si>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</si>
  <si>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</si>
  <si>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</si>
  <si>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</si>
  <si>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</si>
  <si>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</si>
  <si>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</si>
  <si>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Qtde Utilizada</t>
  </si>
  <si>
    <t xml:space="preserve">Saldo </t>
  </si>
  <si>
    <t>Valor Registrado</t>
  </si>
  <si>
    <t>Valor Utilizado</t>
  </si>
  <si>
    <t>% Aditivos</t>
  </si>
  <si>
    <t>% Utilizado</t>
  </si>
  <si>
    <t>Especificação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</si>
  <si>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</si>
  <si>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</si>
  <si>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</si>
  <si>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</si>
  <si>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</si>
  <si>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</si>
  <si>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</si>
  <si>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 xml:space="preserve">CENTRO PARTICIPANTE: </t>
  </si>
  <si>
    <t xml:space="preserve">Valor Total da Ata </t>
  </si>
  <si>
    <t>Resumo Atualizado e</t>
  </si>
  <si>
    <t xml:space="preserve"> AF nº  XXX/2019 Qtde. DT</t>
  </si>
  <si>
    <t>XX/XX/2019</t>
  </si>
  <si>
    <t>Grupo-Classe</t>
  </si>
  <si>
    <t>Código NUC</t>
  </si>
  <si>
    <t xml:space="preserve">OBJETO:AQUISIÇÃO DE TECIDOS, AVIAMENTOS E MATERIAIS PARA ARTESANATO PARA A UDESC </t>
  </si>
  <si>
    <t>VIGÊNCIA DA ATA: 23/05/2019 até 22/05/2020</t>
  </si>
  <si>
    <t>PROCESSO: 640/2019/UDESC</t>
  </si>
  <si>
    <t>Empresas Vencedoras</t>
  </si>
  <si>
    <t>Marca</t>
  </si>
  <si>
    <t>Detalhamento</t>
  </si>
  <si>
    <t>SIMONE KACIANO DE ARAÚJO ME 11.234.029/0001-54</t>
  </si>
  <si>
    <t>Tecido Pano americano espessura fina. 1,40 de largura/cor bege. Quantidade: 400 m.</t>
  </si>
  <si>
    <t>Metro</t>
  </si>
  <si>
    <t>Dinâmica</t>
  </si>
  <si>
    <t>52-01</t>
  </si>
  <si>
    <t>00225-9-145</t>
  </si>
  <si>
    <t>339030-23</t>
  </si>
  <si>
    <t>Tecido Pano americano espessura média. 1,40 de largura/cor bege. Quantidade: 400 m.</t>
  </si>
  <si>
    <t>Tecido Pano americano espessura grossa. 1,40 de largura/cor bege.</t>
  </si>
  <si>
    <t>00225-9-226</t>
  </si>
  <si>
    <t xml:space="preserve">Tecido com corta luz na trama do tecido, 100% poliéster com no mínimo 2,80m de largura, cor bege; gramatura mínima 215 gr/m²; com no mínimo 80% no bloqueio de luz. </t>
  </si>
  <si>
    <t>Maioral Textil</t>
  </si>
  <si>
    <t>00225-9-227</t>
  </si>
  <si>
    <t xml:space="preserve">Tecido com corta luz na trama do tecido, 100% poliéster com no mínimo 2,80m de largura, cor branca; gramatura mínima 215 gr/m²; com no mínimo 80% no bloqueio de luz. </t>
  </si>
  <si>
    <t xml:space="preserve">Tecido com corta luz na trama do tecido, 100% poliéster com no mínimo 2,80m de largura, cor preta; gramatura mínima 215 gr/m²; com no mínimo 80% no bloqueio de luz. </t>
  </si>
  <si>
    <t>Tecido Tricoline. Composição: 100% algodão. Fio 40. Gramatura: 115 g/m². Largura do tecido entre 1,47/1,50 metros. Cor branca</t>
  </si>
  <si>
    <t>Adar</t>
  </si>
  <si>
    <t>00225-9-164</t>
  </si>
  <si>
    <t>Tecido Tricoline. Composição: 100% algodão. Fio 40. Gramatura: 115 g/m². Largura do tecido entre 1,47/1,50 metros. Cor preta</t>
  </si>
  <si>
    <t>Tecido Tricoline. Composição: 100% algodão. Fio 40. Gramatura: 115 g/m². Largura do tecido entre 1,47/1,50 metros. Cor azul</t>
  </si>
  <si>
    <t>Tecido Tricoline. Composição: 100% algodão. Fio 40. Gramatura: 115 g/m². Largura do tecido entre 1,47/1,50 metros. Cor rosa</t>
  </si>
  <si>
    <t>Tecido Sarja. Composição: 100% algodão. Gramatura entre 212 e 230 g/m². Largura do tecido entre 1,40 e 1,60 metros. Cor preta</t>
  </si>
  <si>
    <t>00225-9-169</t>
  </si>
  <si>
    <t>Tecido Sarja. Composição: 100% algodão. Gramatura entre 212 e 230 g/m². Largura do tecido entre 1,40 e 1,60 metros. Cor branca</t>
  </si>
  <si>
    <t>Tecido feltro para artesanato em metro. Possui 1,40m de largura. Espessura mínima de 1,5mm. Alta qualidade. Liso e sólido. Cor verde cítrico.</t>
  </si>
  <si>
    <t>metro</t>
  </si>
  <si>
    <t>Santa Fé</t>
  </si>
  <si>
    <t>00225-9-078</t>
  </si>
  <si>
    <t>Tecido feltro para artesanato em metro. Possui 1,40m de largura. Espessura mínima de 1,5mm. Alta qualidade. Liso e sólido. Cor creme.</t>
  </si>
  <si>
    <t>Tecido feltro para artesanato em metro. Possui 1,40m de largura. Espessura mínima de 1,5mm. Alta qualidade. Liso e sólido. Cor vermelho.</t>
  </si>
  <si>
    <t>Tecido feltro para artesanato em metro. Possui 1,40m de largura. Espessura mínima de 1,5mm. Alta qualidade. Liso e sólido. Cor rosa pink.</t>
  </si>
  <si>
    <t>Tecido feltro para artesanato em metro. Possui 1,40m de largura. Espessura mínima de 1,5mm. Alta qualidade. Liso e sólido. Cor marrom terra.</t>
  </si>
  <si>
    <t>Tecido feltro para artesanato em metro. Possui 1,40m de largura. Espessura mínima de 1,5mm. Alta qualidade. Liso e sólido. Cor azul turqueza.</t>
  </si>
  <si>
    <t>Tecido feltro para artesanato em metro. Possui 1,40m de largura. Espessura mínima de 1,5mm. Alta qualidade. Liso e sólido. Cor preto.</t>
  </si>
  <si>
    <t>Tecido feltro para artesanato em metro. Possui 1,40m de largura. Espessura mínima de 1,5mm. Alta qualidade. Liso e sólido. Cor branco.</t>
  </si>
  <si>
    <t>Tecido feltro para artesanato em metro. Possui 1,40m de largura. Espessura mínima de 1,5mm. Alta qualidade. Liso e sólido. Cor amarelo canário.</t>
  </si>
  <si>
    <t>Malha fio 24, largura 180 cm tubular,  cor branca.</t>
  </si>
  <si>
    <t>QuatroK</t>
  </si>
  <si>
    <t>00225-9-228</t>
  </si>
  <si>
    <t>Malha fio 24, largura 180 cm tubular,  cor preta.</t>
  </si>
  <si>
    <t>Entretela não tecida termocolante branca. Entretela não tecida para aplicação em tecidos leves. Entretela na cor branca. Largura nominal de 0,90m. Gramatura de 32g/m². Composição: 75% poliéster e 25% viscose. Rolo com 50m. Fusionamento: 150°C por 10 a 12 s</t>
  </si>
  <si>
    <t>Peça</t>
  </si>
  <si>
    <t>Freudenberg</t>
  </si>
  <si>
    <t>42-02</t>
  </si>
  <si>
    <t>01651-9-001</t>
  </si>
  <si>
    <t>Entretela não tecida termocolante branca. Entretela não tecidos para aplicação em tecidos médios e pesados. Entretela na cor branca. Largura nominal de 0,90m. Gramatura de 55g/m². Composição: 75% poliéster e 25% viscose. Rolo com 50m. Fusionamento: 150°C por 10 a 12 s</t>
  </si>
  <si>
    <t>Entretela não tecida termocolante branca. Entretela não tecidos para aplicação em tecidos médios e pesados. Entretela na cor branca. Largura nominal de 0,90m. Gramatura de 84g/m². Composição: 75% poliéster e 25% viscose. Rolo com 50m. Fusionamento: 150°C por 10 a 12 s</t>
  </si>
  <si>
    <t>Feltro para mesa de passar. Feltro com espessura de 04 mm a 09 mm e gramatura entre 330 e 900 gr/m²</t>
  </si>
  <si>
    <t>Forrobom</t>
  </si>
  <si>
    <t xml:space="preserve">Tecido metalizado Térmico para mesa de passar. Composição: 100% Algodão aluminizado. Largura nominal do tecido aproximadamente 140 cm. </t>
  </si>
  <si>
    <t>Centerfabril</t>
  </si>
  <si>
    <t>00225-9-110</t>
  </si>
  <si>
    <t>RODRIGO STARCK 05355262961 CNPJ 33.430.594/0001-20</t>
  </si>
  <si>
    <t>Caixa plástica organizadora com divisórias. Caixa plástica com 11 divisórias fabricada em plástico transparente, com 08 divisórias grandes e 03 divisórias pequenas. Dimensões: 280 x 175 x 40 mm</t>
  </si>
  <si>
    <t>Plasmont</t>
  </si>
  <si>
    <t>05256-6-008</t>
  </si>
  <si>
    <t>339030-19</t>
  </si>
  <si>
    <t>Caixa plástica organizadora com divisórias. Caixa plástica com 17 divisórias fabricada em plástico transparente, com 01 divisória grande e 16 divisórias pequenas. Dimensões: 335 x 195 x 45 mm</t>
  </si>
  <si>
    <t>São Bernardo</t>
  </si>
  <si>
    <t xml:space="preserve">Caixas plásticas organizadoras vazadas (tipo agrícola para hortifrúti), com fundo vazado. Fabricada em Polietileno de Alta Densidade (PEAD). Dimensões aproximadas: C 56 cm x L 36 cm x A 31 cm
</t>
  </si>
  <si>
    <t>Mercoplasa</t>
  </si>
  <si>
    <t xml:space="preserve"> AF nº  1258/2019 Qtde. DT</t>
  </si>
  <si>
    <t xml:space="preserve"> AF nº  1259/2019 Qtde. DT</t>
  </si>
  <si>
    <t xml:space="preserve">AF N° 665/2019 </t>
  </si>
  <si>
    <t xml:space="preserve"> AF nº  819/2019 </t>
  </si>
  <si>
    <t xml:space="preserve"> AF nº  2286/2019 Qtde. DT</t>
  </si>
  <si>
    <t xml:space="preserve"> AF nº  2314/2019 Qtde. DT</t>
  </si>
  <si>
    <t>07/11/2019 RODRIGO STARCK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</si>
</sst>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</numFmts>
  <fonts count="3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11"/>
      <name val="Calibri"/>
      <family val="2"/>
    </font>
    <font>
      <sz val="10"/>
      <color rgb="FF22222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5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5" borderId="0" xfId="1" applyFont="1" applyFill="1" applyAlignment="1">
      <alignment horizontal="center" vertical="center" wrapText="1"/>
    </xf>
    <xf numFmtId="3" fontId="4" fillId="5" borderId="0" xfId="1" applyNumberFormat="1" applyFont="1" applyFill="1" applyAlignment="1" applyProtection="1">
      <alignment wrapText="1"/>
      <protection locked="0"/>
    </xf>
    <xf numFmtId="166" fontId="4" fillId="8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0" borderId="1" xfId="13" applyFont="1" applyFill="1" applyBorder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" fontId="4" fillId="5" borderId="0" xfId="1" applyNumberFormat="1" applyFont="1" applyFill="1" applyAlignment="1">
      <alignment horizontal="center" vertical="center" wrapText="1"/>
    </xf>
    <xf numFmtId="166" fontId="4" fillId="5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1" fontId="4" fillId="0" borderId="0" xfId="1" applyNumberFormat="1" applyFont="1" applyFill="1" applyAlignment="1" applyProtection="1">
      <alignment horizontal="center" vertical="center" wrapText="1"/>
      <protection locked="0"/>
    </xf>
    <xf numFmtId="1" fontId="4" fillId="5" borderId="0" xfId="1" applyNumberFormat="1" applyFont="1" applyFill="1" applyAlignment="1" applyProtection="1">
      <alignment horizontal="center" vertical="center" wrapText="1"/>
      <protection locked="0"/>
    </xf>
    <xf numFmtId="0" fontId="4" fillId="5" borderId="0" xfId="1" applyFont="1" applyFill="1" applyAlignment="1">
      <alignment wrapText="1"/>
    </xf>
    <xf numFmtId="0" fontId="16" fillId="0" borderId="0" xfId="1" applyFont="1" applyAlignment="1">
      <alignment horizontal="center" vertical="center"/>
    </xf>
    <xf numFmtId="0" fontId="1" fillId="0" borderId="0" xfId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justify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44" fontId="4" fillId="0" borderId="0" xfId="13" applyFont="1" applyFill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44" fontId="4" fillId="8" borderId="10" xfId="1" applyNumberFormat="1" applyFont="1" applyFill="1" applyBorder="1" applyAlignment="1">
      <alignment vertical="center" wrapText="1"/>
    </xf>
    <xf numFmtId="168" fontId="4" fillId="8" borderId="12" xfId="1" applyNumberFormat="1" applyFont="1" applyFill="1" applyBorder="1" applyAlignment="1" applyProtection="1">
      <alignment horizontal="right"/>
      <protection locked="0"/>
    </xf>
    <xf numFmtId="9" fontId="4" fillId="8" borderId="15" xfId="17" applyFont="1" applyFill="1" applyBorder="1" applyAlignment="1">
      <alignment horizontal="right"/>
    </xf>
    <xf numFmtId="0" fontId="4" fillId="7" borderId="1" xfId="0" applyFont="1" applyFill="1" applyBorder="1" applyAlignment="1">
      <alignment horizontal="center" vertical="center" wrapText="1"/>
    </xf>
    <xf numFmtId="166" fontId="28" fillId="4" borderId="1" xfId="0" applyNumberFormat="1" applyFont="1" applyFill="1" applyBorder="1" applyAlignment="1">
      <alignment horizontal="center" vertical="center" wrapText="1"/>
    </xf>
    <xf numFmtId="3" fontId="2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4" fillId="7" borderId="16" xfId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1" fontId="4" fillId="8" borderId="13" xfId="1" applyNumberFormat="1" applyFont="1" applyFill="1" applyBorder="1" applyAlignment="1" applyProtection="1">
      <alignment horizontal="left" vertical="center"/>
      <protection locked="0"/>
    </xf>
    <xf numFmtId="1" fontId="4" fillId="8" borderId="14" xfId="1" applyNumberFormat="1" applyFont="1" applyFill="1" applyBorder="1" applyAlignment="1" applyProtection="1">
      <alignment horizontal="left" vertical="center"/>
      <protection locked="0"/>
    </xf>
    <xf numFmtId="1" fontId="4" fillId="8" borderId="15" xfId="1" applyNumberFormat="1" applyFont="1" applyFill="1" applyBorder="1" applyAlignment="1" applyProtection="1">
      <alignment horizontal="left" vertical="center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left" vertical="center" wrapText="1"/>
    </xf>
    <xf numFmtId="0" fontId="24" fillId="11" borderId="18" xfId="0" applyFont="1" applyFill="1" applyBorder="1" applyAlignment="1">
      <alignment horizontal="center" vertical="center" wrapText="1"/>
    </xf>
    <xf numFmtId="169" fontId="24" fillId="11" borderId="1" xfId="0" applyNumberFormat="1" applyFont="1" applyFill="1" applyBorder="1" applyAlignment="1">
      <alignment horizontal="center" vertical="center" wrapText="1"/>
    </xf>
    <xf numFmtId="0" fontId="33" fillId="11" borderId="1" xfId="0" applyFont="1" applyFill="1" applyBorder="1"/>
    <xf numFmtId="0" fontId="24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 wrapText="1"/>
    </xf>
    <xf numFmtId="0" fontId="31" fillId="12" borderId="18" xfId="0" applyFont="1" applyFill="1" applyBorder="1" applyAlignment="1">
      <alignment horizontal="center" vertical="center" wrapText="1"/>
    </xf>
    <xf numFmtId="165" fontId="28" fillId="12" borderId="1" xfId="3" applyFont="1" applyFill="1" applyBorder="1" applyAlignment="1" applyProtection="1">
      <alignment horizontal="center" vertical="center" wrapText="1"/>
    </xf>
    <xf numFmtId="0" fontId="28" fillId="12" borderId="1" xfId="1" applyFont="1" applyFill="1" applyBorder="1" applyAlignment="1" applyProtection="1">
      <alignment horizontal="center" vertical="center" wrapText="1"/>
    </xf>
    <xf numFmtId="166" fontId="28" fillId="12" borderId="1" xfId="1" applyNumberFormat="1" applyFont="1" applyFill="1" applyBorder="1" applyAlignment="1">
      <alignment horizontal="center" vertical="center" wrapText="1"/>
    </xf>
    <xf numFmtId="0" fontId="28" fillId="12" borderId="1" xfId="1" applyFont="1" applyFill="1" applyBorder="1" applyAlignment="1" applyProtection="1">
      <alignment horizontal="center" vertical="center" wrapText="1"/>
      <protection locked="0"/>
    </xf>
    <xf numFmtId="43" fontId="24" fillId="0" borderId="1" xfId="18" applyFont="1" applyFill="1" applyBorder="1" applyAlignment="1">
      <alignment vertical="center"/>
    </xf>
    <xf numFmtId="43" fontId="24" fillId="11" borderId="1" xfId="18" applyFont="1" applyFill="1" applyBorder="1" applyAlignment="1">
      <alignment vertical="center"/>
    </xf>
    <xf numFmtId="3" fontId="4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6" xfId="0" applyFont="1" applyFill="1" applyBorder="1" applyAlignment="1">
      <alignment horizontal="center" vertical="center" textRotation="91"/>
    </xf>
    <xf numFmtId="0" fontId="31" fillId="0" borderId="7" xfId="0" applyFont="1" applyFill="1" applyBorder="1" applyAlignment="1">
      <alignment horizontal="center" vertical="center" textRotation="91"/>
    </xf>
    <xf numFmtId="0" fontId="31" fillId="0" borderId="17" xfId="0" applyFont="1" applyFill="1" applyBorder="1" applyAlignment="1">
      <alignment horizontal="center" vertical="center" textRotation="9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center"/>
    </xf>
    <xf numFmtId="0" fontId="29" fillId="11" borderId="7" xfId="0" applyFont="1" applyFill="1" applyBorder="1" applyAlignment="1">
      <alignment horizontal="center" vertical="center"/>
    </xf>
    <xf numFmtId="0" fontId="29" fillId="11" borderId="17" xfId="0" applyFont="1" applyFill="1" applyBorder="1" applyAlignment="1">
      <alignment horizontal="center" vertical="center"/>
    </xf>
    <xf numFmtId="0" fontId="29" fillId="11" borderId="6" xfId="0" applyFont="1" applyFill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8" fillId="7" borderId="1" xfId="0" applyNumberFormat="1" applyFont="1" applyFill="1" applyBorder="1" applyAlignment="1">
      <alignment horizontal="left" vertical="center" wrapText="1"/>
    </xf>
    <xf numFmtId="0" fontId="28" fillId="7" borderId="18" xfId="0" applyNumberFormat="1" applyFont="1" applyFill="1" applyBorder="1" applyAlignment="1">
      <alignment horizontal="center" vertical="center" wrapText="1"/>
    </xf>
    <xf numFmtId="0" fontId="28" fillId="7" borderId="19" xfId="0" applyNumberFormat="1" applyFont="1" applyFill="1" applyBorder="1" applyAlignment="1">
      <alignment horizontal="center" vertical="center" wrapText="1"/>
    </xf>
    <xf numFmtId="0" fontId="28" fillId="7" borderId="16" xfId="0" applyNumberFormat="1" applyFont="1" applyFill="1" applyBorder="1" applyAlignment="1">
      <alignment horizontal="center" vertical="center" wrapText="1"/>
    </xf>
    <xf numFmtId="1" fontId="4" fillId="8" borderId="11" xfId="1" applyNumberFormat="1" applyFont="1" applyFill="1" applyBorder="1" applyAlignment="1" applyProtection="1">
      <alignment horizontal="left" vertical="center"/>
      <protection locked="0"/>
    </xf>
    <xf numFmtId="1" fontId="4" fillId="8" borderId="0" xfId="1" applyNumberFormat="1" applyFont="1" applyFill="1" applyBorder="1" applyAlignment="1" applyProtection="1">
      <alignment horizontal="left" vertical="center"/>
      <protection locked="0"/>
    </xf>
    <xf numFmtId="1" fontId="4" fillId="8" borderId="12" xfId="1" applyNumberFormat="1" applyFont="1" applyFill="1" applyBorder="1" applyAlignment="1" applyProtection="1">
      <alignment horizontal="left" vertical="center"/>
      <protection locked="0"/>
    </xf>
    <xf numFmtId="1" fontId="4" fillId="8" borderId="13" xfId="1" applyNumberFormat="1" applyFont="1" applyFill="1" applyBorder="1" applyAlignment="1" applyProtection="1">
      <alignment horizontal="left" vertical="center"/>
      <protection locked="0"/>
    </xf>
    <xf numFmtId="1" fontId="4" fillId="8" borderId="14" xfId="1" applyNumberFormat="1" applyFont="1" applyFill="1" applyBorder="1" applyAlignment="1" applyProtection="1">
      <alignment horizontal="left" vertical="center"/>
      <protection locked="0"/>
    </xf>
    <xf numFmtId="1" fontId="4" fillId="8" borderId="15" xfId="1" applyNumberFormat="1" applyFont="1" applyFill="1" applyBorder="1" applyAlignment="1" applyProtection="1">
      <alignment horizontal="left" vertical="center"/>
      <protection locked="0"/>
    </xf>
    <xf numFmtId="1" fontId="4" fillId="8" borderId="8" xfId="1" applyNumberFormat="1" applyFont="1" applyFill="1" applyBorder="1" applyAlignment="1" applyProtection="1">
      <alignment horizontal="left" vertical="center"/>
      <protection locked="0"/>
    </xf>
    <xf numFmtId="1" fontId="4" fillId="8" borderId="9" xfId="1" applyNumberFormat="1" applyFont="1" applyFill="1" applyBorder="1" applyAlignment="1" applyProtection="1">
      <alignment horizontal="left" vertical="center"/>
      <protection locked="0"/>
    </xf>
    <xf numFmtId="1" fontId="4" fillId="8" borderId="10" xfId="1" applyNumberFormat="1" applyFont="1" applyFill="1" applyBorder="1" applyAlignment="1" applyProtection="1">
      <alignment horizontal="left" vertical="center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1" fontId="4" fillId="8" borderId="1" xfId="1" applyNumberFormat="1" applyFont="1" applyFill="1" applyBorder="1" applyAlignment="1">
      <alignment horizontal="left" vertical="center" wrapText="1"/>
    </xf>
    <xf numFmtId="1" fontId="4" fillId="8" borderId="6" xfId="1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7" borderId="1" xfId="1" applyFont="1" applyFill="1" applyBorder="1" applyAlignment="1">
      <alignment wrapText="1"/>
    </xf>
    <xf numFmtId="0" fontId="28" fillId="7" borderId="1" xfId="1" applyFont="1" applyFill="1" applyBorder="1" applyAlignment="1">
      <alignment wrapText="1"/>
    </xf>
  </cellXfs>
  <cellStyles count="19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" xfId="17" builtinId="5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  <cellStyle name="Vírgula" xfId="18" builtinId="3"/>
  </cellStyles>
  <dxfs count="3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X34"/>
  <sheetViews>
    <sheetView topLeftCell="A25" zoomScale="84" zoomScaleNormal="84" workbookViewId="0">
      <selection activeCell="N1" sqref="N1:O1048576"/>
    </sheetView>
  </sheetViews>
  <sheetFormatPr defaultColWidth="9.7109375" defaultRowHeight="15" x14ac:dyDescent="0.25"/>
  <cols>
    <col min="1" max="1" width="9" style="1" customWidth="1"/>
    <col min="2" max="2" width="29" style="1" customWidth="1"/>
    <col min="3" max="3" width="9.5703125" style="32" customWidth="1"/>
    <col min="4" max="4" width="60.5703125" style="1" customWidth="1"/>
    <col min="5" max="5" width="9.85546875" style="1" customWidth="1"/>
    <col min="6" max="6" width="15.5703125" style="1" customWidth="1"/>
    <col min="7" max="8" width="13.7109375" style="1" customWidth="1"/>
    <col min="9" max="9" width="17" style="1" customWidth="1"/>
    <col min="10" max="10" width="12.7109375" style="53" bestFit="1" customWidth="1"/>
    <col min="11" max="11" width="11.28515625" style="20" customWidth="1"/>
    <col min="12" max="12" width="13.28515625" style="33" customWidth="1"/>
    <col min="13" max="13" width="12.5703125" style="17" customWidth="1"/>
    <col min="14" max="15" width="14.7109375" style="18" customWidth="1"/>
    <col min="16" max="21" width="14.7109375" style="15" customWidth="1"/>
    <col min="22" max="23" width="13.85546875" style="15" customWidth="1"/>
    <col min="24" max="24" width="16" style="15" customWidth="1"/>
    <col min="25" max="16384" width="9.7109375" style="15"/>
  </cols>
  <sheetData>
    <row r="1" spans="1:24" ht="66.75" customHeight="1" x14ac:dyDescent="0.25">
      <c r="A1" s="105" t="s">
        <v>47</v>
      </c>
      <c r="B1" s="105"/>
      <c r="C1" s="105"/>
      <c r="D1" s="106" t="s">
        <v>45</v>
      </c>
      <c r="E1" s="107"/>
      <c r="F1" s="107"/>
      <c r="G1" s="108"/>
      <c r="H1" s="106" t="s">
        <v>46</v>
      </c>
      <c r="I1" s="107"/>
      <c r="J1" s="107"/>
      <c r="K1" s="107"/>
      <c r="L1" s="107"/>
      <c r="M1" s="108"/>
      <c r="N1" s="92" t="s">
        <v>112</v>
      </c>
      <c r="O1" s="92" t="s">
        <v>113</v>
      </c>
      <c r="P1" s="92" t="s">
        <v>41</v>
      </c>
      <c r="Q1" s="92" t="s">
        <v>41</v>
      </c>
      <c r="R1" s="92" t="s">
        <v>41</v>
      </c>
      <c r="S1" s="92" t="s">
        <v>41</v>
      </c>
      <c r="T1" s="92" t="s">
        <v>41</v>
      </c>
      <c r="U1" s="92" t="s">
        <v>41</v>
      </c>
      <c r="V1" s="92" t="s">
        <v>41</v>
      </c>
      <c r="W1" s="92" t="s">
        <v>41</v>
      </c>
      <c r="X1" s="92" t="s">
        <v>41</v>
      </c>
    </row>
    <row r="2" spans="1:24" ht="21.75" customHeight="1" x14ac:dyDescent="0.25">
      <c r="A2" s="105" t="s">
        <v>38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16" customFormat="1" ht="45" x14ac:dyDescent="0.2">
      <c r="A3" s="83" t="s">
        <v>5</v>
      </c>
      <c r="B3" s="83" t="s">
        <v>48</v>
      </c>
      <c r="C3" s="83" t="s">
        <v>3</v>
      </c>
      <c r="D3" s="84" t="s">
        <v>30</v>
      </c>
      <c r="E3" s="85" t="s">
        <v>4</v>
      </c>
      <c r="F3" s="85" t="s">
        <v>49</v>
      </c>
      <c r="G3" s="84" t="s">
        <v>43</v>
      </c>
      <c r="H3" s="84" t="s">
        <v>44</v>
      </c>
      <c r="I3" s="84" t="s">
        <v>50</v>
      </c>
      <c r="J3" s="86" t="s">
        <v>1</v>
      </c>
      <c r="K3" s="87" t="s">
        <v>23</v>
      </c>
      <c r="L3" s="88" t="s">
        <v>0</v>
      </c>
      <c r="M3" s="89" t="s">
        <v>2</v>
      </c>
      <c r="N3" s="28">
        <v>43693</v>
      </c>
      <c r="O3" s="28">
        <v>43693</v>
      </c>
      <c r="P3" s="28" t="s">
        <v>42</v>
      </c>
      <c r="Q3" s="28" t="s">
        <v>42</v>
      </c>
      <c r="R3" s="28" t="s">
        <v>42</v>
      </c>
      <c r="S3" s="28" t="s">
        <v>42</v>
      </c>
      <c r="T3" s="28" t="s">
        <v>42</v>
      </c>
      <c r="U3" s="28" t="s">
        <v>42</v>
      </c>
      <c r="V3" s="28" t="s">
        <v>42</v>
      </c>
      <c r="W3" s="28" t="s">
        <v>42</v>
      </c>
      <c r="X3" s="28" t="s">
        <v>42</v>
      </c>
    </row>
    <row r="4" spans="1:24" ht="45" customHeight="1" x14ac:dyDescent="0.25">
      <c r="A4" s="93">
        <v>1</v>
      </c>
      <c r="B4" s="96" t="s">
        <v>51</v>
      </c>
      <c r="C4" s="68">
        <v>1</v>
      </c>
      <c r="D4" s="69" t="s">
        <v>52</v>
      </c>
      <c r="E4" s="70" t="s">
        <v>53</v>
      </c>
      <c r="F4" s="70" t="s">
        <v>54</v>
      </c>
      <c r="G4" s="70" t="s">
        <v>55</v>
      </c>
      <c r="H4" s="71" t="s">
        <v>56</v>
      </c>
      <c r="I4" s="72" t="s">
        <v>57</v>
      </c>
      <c r="J4" s="90">
        <v>9.4</v>
      </c>
      <c r="K4" s="58">
        <v>500</v>
      </c>
      <c r="L4" s="59">
        <f>K4-(SUM(N4:U4))</f>
        <v>460</v>
      </c>
      <c r="M4" s="60" t="str">
        <f>IF(L4&lt;0,"ATENÇÃO","OK")</f>
        <v>OK</v>
      </c>
      <c r="N4" s="19">
        <v>40</v>
      </c>
      <c r="O4" s="19"/>
      <c r="P4" s="36"/>
      <c r="Q4" s="36"/>
      <c r="R4" s="36"/>
      <c r="S4" s="36"/>
      <c r="T4" s="36"/>
      <c r="U4" s="36"/>
      <c r="V4" s="36"/>
      <c r="W4" s="36"/>
      <c r="X4" s="36"/>
    </row>
    <row r="5" spans="1:24" ht="45" customHeight="1" x14ac:dyDescent="0.25">
      <c r="A5" s="94"/>
      <c r="B5" s="97"/>
      <c r="C5" s="68">
        <v>2</v>
      </c>
      <c r="D5" s="69" t="s">
        <v>58</v>
      </c>
      <c r="E5" s="73" t="s">
        <v>53</v>
      </c>
      <c r="F5" s="73" t="s">
        <v>54</v>
      </c>
      <c r="G5" s="73" t="s">
        <v>55</v>
      </c>
      <c r="H5" s="71" t="s">
        <v>56</v>
      </c>
      <c r="I5" s="72" t="s">
        <v>57</v>
      </c>
      <c r="J5" s="90">
        <v>12.33</v>
      </c>
      <c r="K5" s="58">
        <v>240</v>
      </c>
      <c r="L5" s="59">
        <f t="shared" ref="L5:L34" si="0">K5-(SUM(N5:W5))</f>
        <v>240</v>
      </c>
      <c r="M5" s="60" t="str">
        <f t="shared" ref="M5:M34" si="1">IF(L5&lt;0,"ATENÇÃO","OK")</f>
        <v>OK</v>
      </c>
      <c r="N5" s="19"/>
      <c r="O5" s="19"/>
      <c r="P5" s="36"/>
      <c r="Q5" s="36"/>
      <c r="R5" s="36"/>
      <c r="S5" s="36"/>
      <c r="T5" s="36"/>
      <c r="U5" s="36"/>
      <c r="V5" s="36"/>
      <c r="W5" s="36"/>
      <c r="X5" s="36"/>
    </row>
    <row r="6" spans="1:24" ht="45" customHeight="1" x14ac:dyDescent="0.25">
      <c r="A6" s="94"/>
      <c r="B6" s="97"/>
      <c r="C6" s="68">
        <v>3</v>
      </c>
      <c r="D6" s="69" t="s">
        <v>59</v>
      </c>
      <c r="E6" s="70" t="s">
        <v>53</v>
      </c>
      <c r="F6" s="70" t="s">
        <v>54</v>
      </c>
      <c r="G6" s="70" t="s">
        <v>55</v>
      </c>
      <c r="H6" s="71" t="s">
        <v>60</v>
      </c>
      <c r="I6" s="72" t="s">
        <v>57</v>
      </c>
      <c r="J6" s="90">
        <v>20.11</v>
      </c>
      <c r="K6" s="61">
        <v>400</v>
      </c>
      <c r="L6" s="59">
        <f t="shared" si="0"/>
        <v>370</v>
      </c>
      <c r="M6" s="60" t="str">
        <f t="shared" si="1"/>
        <v>OK</v>
      </c>
      <c r="N6" s="19">
        <v>30</v>
      </c>
      <c r="O6" s="19"/>
      <c r="P6" s="36"/>
      <c r="Q6" s="36"/>
      <c r="R6" s="36"/>
      <c r="S6" s="36"/>
      <c r="T6" s="36"/>
      <c r="U6" s="36"/>
      <c r="V6" s="36"/>
      <c r="W6" s="36"/>
      <c r="X6" s="36"/>
    </row>
    <row r="7" spans="1:24" ht="45" customHeight="1" x14ac:dyDescent="0.25">
      <c r="A7" s="94"/>
      <c r="B7" s="97"/>
      <c r="C7" s="68">
        <v>4</v>
      </c>
      <c r="D7" s="69" t="s">
        <v>61</v>
      </c>
      <c r="E7" s="70" t="s">
        <v>53</v>
      </c>
      <c r="F7" s="70" t="s">
        <v>62</v>
      </c>
      <c r="G7" s="70" t="s">
        <v>55</v>
      </c>
      <c r="H7" s="71" t="s">
        <v>63</v>
      </c>
      <c r="I7" s="72" t="s">
        <v>57</v>
      </c>
      <c r="J7" s="90">
        <v>28.09</v>
      </c>
      <c r="K7" s="61">
        <v>200</v>
      </c>
      <c r="L7" s="59">
        <f t="shared" si="0"/>
        <v>200</v>
      </c>
      <c r="M7" s="60" t="str">
        <f t="shared" si="1"/>
        <v>OK</v>
      </c>
      <c r="N7" s="19"/>
      <c r="O7" s="19"/>
      <c r="P7" s="36"/>
      <c r="Q7" s="36"/>
      <c r="R7" s="36"/>
      <c r="S7" s="36"/>
      <c r="T7" s="36"/>
      <c r="U7" s="36"/>
      <c r="V7" s="36"/>
      <c r="W7" s="36"/>
      <c r="X7" s="36"/>
    </row>
    <row r="8" spans="1:24" ht="45" customHeight="1" x14ac:dyDescent="0.25">
      <c r="A8" s="94"/>
      <c r="B8" s="97"/>
      <c r="C8" s="68">
        <v>5</v>
      </c>
      <c r="D8" s="69" t="s">
        <v>64</v>
      </c>
      <c r="E8" s="70" t="s">
        <v>53</v>
      </c>
      <c r="F8" s="70" t="s">
        <v>62</v>
      </c>
      <c r="G8" s="70" t="s">
        <v>55</v>
      </c>
      <c r="H8" s="71" t="s">
        <v>63</v>
      </c>
      <c r="I8" s="72" t="s">
        <v>57</v>
      </c>
      <c r="J8" s="90">
        <v>27.38</v>
      </c>
      <c r="K8" s="61">
        <v>120</v>
      </c>
      <c r="L8" s="59">
        <f t="shared" si="0"/>
        <v>120</v>
      </c>
      <c r="M8" s="60" t="str">
        <f t="shared" si="1"/>
        <v>OK</v>
      </c>
      <c r="N8" s="19"/>
      <c r="O8" s="19"/>
      <c r="P8" s="36"/>
      <c r="Q8" s="36"/>
      <c r="R8" s="36"/>
      <c r="S8" s="36"/>
      <c r="T8" s="36"/>
      <c r="U8" s="36"/>
      <c r="V8" s="36"/>
      <c r="W8" s="36"/>
      <c r="X8" s="36"/>
    </row>
    <row r="9" spans="1:24" ht="45" customHeight="1" x14ac:dyDescent="0.25">
      <c r="A9" s="94"/>
      <c r="B9" s="97"/>
      <c r="C9" s="68">
        <v>6</v>
      </c>
      <c r="D9" s="69" t="s">
        <v>65</v>
      </c>
      <c r="E9" s="70" t="s">
        <v>53</v>
      </c>
      <c r="F9" s="70" t="s">
        <v>62</v>
      </c>
      <c r="G9" s="70" t="s">
        <v>55</v>
      </c>
      <c r="H9" s="71" t="s">
        <v>63</v>
      </c>
      <c r="I9" s="72" t="s">
        <v>57</v>
      </c>
      <c r="J9" s="90">
        <v>27.71</v>
      </c>
      <c r="K9" s="61">
        <v>60</v>
      </c>
      <c r="L9" s="59">
        <f t="shared" si="0"/>
        <v>60</v>
      </c>
      <c r="M9" s="60" t="str">
        <f t="shared" si="1"/>
        <v>OK</v>
      </c>
      <c r="N9" s="19"/>
      <c r="O9" s="19"/>
      <c r="P9" s="36"/>
      <c r="Q9" s="36"/>
      <c r="R9" s="36"/>
      <c r="S9" s="36"/>
      <c r="T9" s="36"/>
      <c r="U9" s="36"/>
      <c r="V9" s="36"/>
      <c r="W9" s="36"/>
      <c r="X9" s="36"/>
    </row>
    <row r="10" spans="1:24" ht="45" customHeight="1" x14ac:dyDescent="0.25">
      <c r="A10" s="94"/>
      <c r="B10" s="97"/>
      <c r="C10" s="68">
        <v>7</v>
      </c>
      <c r="D10" s="74" t="s">
        <v>66</v>
      </c>
      <c r="E10" s="70" t="s">
        <v>53</v>
      </c>
      <c r="F10" s="70" t="s">
        <v>67</v>
      </c>
      <c r="G10" s="70" t="s">
        <v>55</v>
      </c>
      <c r="H10" s="71" t="s">
        <v>68</v>
      </c>
      <c r="I10" s="72" t="s">
        <v>57</v>
      </c>
      <c r="J10" s="90">
        <v>18.61</v>
      </c>
      <c r="K10" s="61">
        <v>200</v>
      </c>
      <c r="L10" s="59">
        <f t="shared" si="0"/>
        <v>180</v>
      </c>
      <c r="M10" s="60" t="str">
        <f t="shared" si="1"/>
        <v>OK</v>
      </c>
      <c r="N10" s="19">
        <v>20</v>
      </c>
      <c r="O10" s="19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45" customHeight="1" x14ac:dyDescent="0.25">
      <c r="A11" s="94"/>
      <c r="B11" s="97"/>
      <c r="C11" s="68">
        <v>8</v>
      </c>
      <c r="D11" s="74" t="s">
        <v>69</v>
      </c>
      <c r="E11" s="70" t="s">
        <v>53</v>
      </c>
      <c r="F11" s="70" t="s">
        <v>67</v>
      </c>
      <c r="G11" s="70" t="s">
        <v>55</v>
      </c>
      <c r="H11" s="71" t="s">
        <v>68</v>
      </c>
      <c r="I11" s="72" t="s">
        <v>57</v>
      </c>
      <c r="J11" s="90">
        <v>18.61</v>
      </c>
      <c r="K11" s="61">
        <v>100</v>
      </c>
      <c r="L11" s="59">
        <f t="shared" si="0"/>
        <v>100</v>
      </c>
      <c r="M11" s="60" t="str">
        <f t="shared" si="1"/>
        <v>OK</v>
      </c>
      <c r="N11" s="19"/>
      <c r="O11" s="19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45" customHeight="1" x14ac:dyDescent="0.25">
      <c r="A12" s="94"/>
      <c r="B12" s="97"/>
      <c r="C12" s="68">
        <v>9</v>
      </c>
      <c r="D12" s="74" t="s">
        <v>70</v>
      </c>
      <c r="E12" s="70" t="s">
        <v>53</v>
      </c>
      <c r="F12" s="70" t="s">
        <v>67</v>
      </c>
      <c r="G12" s="70" t="s">
        <v>55</v>
      </c>
      <c r="H12" s="71" t="s">
        <v>68</v>
      </c>
      <c r="I12" s="72" t="s">
        <v>57</v>
      </c>
      <c r="J12" s="90">
        <v>18.61</v>
      </c>
      <c r="K12" s="61">
        <v>100</v>
      </c>
      <c r="L12" s="59">
        <f t="shared" si="0"/>
        <v>100</v>
      </c>
      <c r="M12" s="60" t="str">
        <f t="shared" si="1"/>
        <v>OK</v>
      </c>
      <c r="N12" s="19"/>
      <c r="O12" s="19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45" customHeight="1" x14ac:dyDescent="0.25">
      <c r="A13" s="94"/>
      <c r="B13" s="97"/>
      <c r="C13" s="68">
        <v>10</v>
      </c>
      <c r="D13" s="74" t="s">
        <v>71</v>
      </c>
      <c r="E13" s="70" t="s">
        <v>53</v>
      </c>
      <c r="F13" s="70" t="s">
        <v>67</v>
      </c>
      <c r="G13" s="70" t="s">
        <v>55</v>
      </c>
      <c r="H13" s="71" t="s">
        <v>68</v>
      </c>
      <c r="I13" s="72" t="s">
        <v>57</v>
      </c>
      <c r="J13" s="90">
        <v>18.61</v>
      </c>
      <c r="K13" s="61">
        <v>100</v>
      </c>
      <c r="L13" s="59">
        <f t="shared" si="0"/>
        <v>100</v>
      </c>
      <c r="M13" s="60" t="str">
        <f t="shared" si="1"/>
        <v>OK</v>
      </c>
      <c r="N13" s="19"/>
      <c r="O13" s="19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45" customHeight="1" x14ac:dyDescent="0.25">
      <c r="A14" s="94"/>
      <c r="B14" s="97"/>
      <c r="C14" s="68">
        <v>11</v>
      </c>
      <c r="D14" s="74" t="s">
        <v>72</v>
      </c>
      <c r="E14" s="70" t="s">
        <v>53</v>
      </c>
      <c r="F14" s="70" t="s">
        <v>54</v>
      </c>
      <c r="G14" s="70" t="s">
        <v>55</v>
      </c>
      <c r="H14" s="71" t="s">
        <v>73</v>
      </c>
      <c r="I14" s="72" t="s">
        <v>57</v>
      </c>
      <c r="J14" s="90">
        <v>18.61</v>
      </c>
      <c r="K14" s="61">
        <v>100</v>
      </c>
      <c r="L14" s="59">
        <f t="shared" si="0"/>
        <v>100</v>
      </c>
      <c r="M14" s="60" t="str">
        <f t="shared" si="1"/>
        <v>OK</v>
      </c>
      <c r="N14" s="19"/>
      <c r="O14" s="19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45" customHeight="1" x14ac:dyDescent="0.25">
      <c r="A15" s="94"/>
      <c r="B15" s="97"/>
      <c r="C15" s="68">
        <v>12</v>
      </c>
      <c r="D15" s="74" t="s">
        <v>74</v>
      </c>
      <c r="E15" s="70" t="s">
        <v>53</v>
      </c>
      <c r="F15" s="70" t="s">
        <v>54</v>
      </c>
      <c r="G15" s="70" t="s">
        <v>55</v>
      </c>
      <c r="H15" s="71" t="s">
        <v>73</v>
      </c>
      <c r="I15" s="72" t="s">
        <v>57</v>
      </c>
      <c r="J15" s="90">
        <v>19.2</v>
      </c>
      <c r="K15" s="61">
        <v>100</v>
      </c>
      <c r="L15" s="59">
        <f t="shared" si="0"/>
        <v>80</v>
      </c>
      <c r="M15" s="60" t="str">
        <f t="shared" si="1"/>
        <v>OK</v>
      </c>
      <c r="N15" s="19">
        <v>20</v>
      </c>
      <c r="O15" s="19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45" customHeight="1" x14ac:dyDescent="0.25">
      <c r="A16" s="94"/>
      <c r="B16" s="97"/>
      <c r="C16" s="68">
        <v>13</v>
      </c>
      <c r="D16" s="74" t="s">
        <v>75</v>
      </c>
      <c r="E16" s="70" t="s">
        <v>76</v>
      </c>
      <c r="F16" s="70" t="s">
        <v>77</v>
      </c>
      <c r="G16" s="70" t="s">
        <v>55</v>
      </c>
      <c r="H16" s="71" t="s">
        <v>78</v>
      </c>
      <c r="I16" s="72" t="s">
        <v>57</v>
      </c>
      <c r="J16" s="90">
        <v>8.25</v>
      </c>
      <c r="K16" s="61"/>
      <c r="L16" s="59">
        <f t="shared" si="0"/>
        <v>0</v>
      </c>
      <c r="M16" s="60" t="str">
        <f t="shared" si="1"/>
        <v>OK</v>
      </c>
      <c r="N16" s="19"/>
      <c r="O16" s="19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45" customHeight="1" x14ac:dyDescent="0.25">
      <c r="A17" s="94"/>
      <c r="B17" s="97"/>
      <c r="C17" s="68">
        <v>14</v>
      </c>
      <c r="D17" s="74" t="s">
        <v>79</v>
      </c>
      <c r="E17" s="70" t="s">
        <v>76</v>
      </c>
      <c r="F17" s="70" t="s">
        <v>77</v>
      </c>
      <c r="G17" s="70" t="s">
        <v>55</v>
      </c>
      <c r="H17" s="71" t="s">
        <v>78</v>
      </c>
      <c r="I17" s="72" t="s">
        <v>57</v>
      </c>
      <c r="J17" s="90">
        <v>8.25</v>
      </c>
      <c r="K17" s="61"/>
      <c r="L17" s="59">
        <f t="shared" si="0"/>
        <v>0</v>
      </c>
      <c r="M17" s="60" t="str">
        <f t="shared" si="1"/>
        <v>OK</v>
      </c>
      <c r="N17" s="19"/>
      <c r="O17" s="19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45" customHeight="1" x14ac:dyDescent="0.25">
      <c r="A18" s="94"/>
      <c r="B18" s="97"/>
      <c r="C18" s="68">
        <v>15</v>
      </c>
      <c r="D18" s="74" t="s">
        <v>80</v>
      </c>
      <c r="E18" s="70" t="s">
        <v>76</v>
      </c>
      <c r="F18" s="70" t="s">
        <v>77</v>
      </c>
      <c r="G18" s="70" t="s">
        <v>55</v>
      </c>
      <c r="H18" s="71" t="s">
        <v>78</v>
      </c>
      <c r="I18" s="72" t="s">
        <v>57</v>
      </c>
      <c r="J18" s="90">
        <v>8.25</v>
      </c>
      <c r="K18" s="61"/>
      <c r="L18" s="59">
        <f t="shared" si="0"/>
        <v>0</v>
      </c>
      <c r="M18" s="60" t="str">
        <f t="shared" si="1"/>
        <v>OK</v>
      </c>
      <c r="N18" s="19"/>
      <c r="O18" s="19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45" customHeight="1" x14ac:dyDescent="0.25">
      <c r="A19" s="94"/>
      <c r="B19" s="97"/>
      <c r="C19" s="68">
        <v>16</v>
      </c>
      <c r="D19" s="74" t="s">
        <v>81</v>
      </c>
      <c r="E19" s="70" t="s">
        <v>76</v>
      </c>
      <c r="F19" s="70" t="s">
        <v>77</v>
      </c>
      <c r="G19" s="70" t="s">
        <v>55</v>
      </c>
      <c r="H19" s="71" t="s">
        <v>78</v>
      </c>
      <c r="I19" s="72" t="s">
        <v>57</v>
      </c>
      <c r="J19" s="90">
        <v>8.25</v>
      </c>
      <c r="K19" s="61"/>
      <c r="L19" s="59">
        <f t="shared" si="0"/>
        <v>0</v>
      </c>
      <c r="M19" s="60" t="str">
        <f t="shared" si="1"/>
        <v>OK</v>
      </c>
      <c r="N19" s="19"/>
      <c r="O19" s="19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45" customHeight="1" x14ac:dyDescent="0.25">
      <c r="A20" s="94"/>
      <c r="B20" s="97"/>
      <c r="C20" s="68">
        <v>17</v>
      </c>
      <c r="D20" s="74" t="s">
        <v>82</v>
      </c>
      <c r="E20" s="70" t="s">
        <v>76</v>
      </c>
      <c r="F20" s="70" t="s">
        <v>77</v>
      </c>
      <c r="G20" s="70" t="s">
        <v>55</v>
      </c>
      <c r="H20" s="71" t="s">
        <v>78</v>
      </c>
      <c r="I20" s="72" t="s">
        <v>57</v>
      </c>
      <c r="J20" s="90">
        <v>8.25</v>
      </c>
      <c r="K20" s="62"/>
      <c r="L20" s="59">
        <f t="shared" si="0"/>
        <v>0</v>
      </c>
      <c r="M20" s="60" t="str">
        <f t="shared" si="1"/>
        <v>OK</v>
      </c>
      <c r="N20" s="19"/>
      <c r="O20" s="19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45" customHeight="1" x14ac:dyDescent="0.25">
      <c r="A21" s="94"/>
      <c r="B21" s="97"/>
      <c r="C21" s="68">
        <v>18</v>
      </c>
      <c r="D21" s="74" t="s">
        <v>83</v>
      </c>
      <c r="E21" s="70" t="s">
        <v>76</v>
      </c>
      <c r="F21" s="70" t="s">
        <v>77</v>
      </c>
      <c r="G21" s="70" t="s">
        <v>55</v>
      </c>
      <c r="H21" s="75" t="s">
        <v>78</v>
      </c>
      <c r="I21" s="72" t="s">
        <v>57</v>
      </c>
      <c r="J21" s="90">
        <v>8.25</v>
      </c>
      <c r="K21" s="62"/>
      <c r="L21" s="59">
        <f t="shared" si="0"/>
        <v>0</v>
      </c>
      <c r="M21" s="60" t="str">
        <f t="shared" si="1"/>
        <v>OK</v>
      </c>
      <c r="N21" s="19"/>
      <c r="O21" s="19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45" customHeight="1" x14ac:dyDescent="0.25">
      <c r="A22" s="94"/>
      <c r="B22" s="97"/>
      <c r="C22" s="68">
        <v>19</v>
      </c>
      <c r="D22" s="74" t="s">
        <v>84</v>
      </c>
      <c r="E22" s="70" t="s">
        <v>76</v>
      </c>
      <c r="F22" s="70" t="s">
        <v>77</v>
      </c>
      <c r="G22" s="70" t="s">
        <v>55</v>
      </c>
      <c r="H22" s="71" t="s">
        <v>78</v>
      </c>
      <c r="I22" s="72" t="s">
        <v>57</v>
      </c>
      <c r="J22" s="90">
        <v>8.25</v>
      </c>
      <c r="K22" s="62"/>
      <c r="L22" s="59">
        <f t="shared" si="0"/>
        <v>0</v>
      </c>
      <c r="M22" s="60" t="str">
        <f t="shared" si="1"/>
        <v>OK</v>
      </c>
      <c r="N22" s="19"/>
      <c r="O22" s="19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45" customHeight="1" x14ac:dyDescent="0.25">
      <c r="A23" s="94"/>
      <c r="B23" s="97"/>
      <c r="C23" s="68">
        <v>20</v>
      </c>
      <c r="D23" s="74" t="s">
        <v>85</v>
      </c>
      <c r="E23" s="70" t="s">
        <v>76</v>
      </c>
      <c r="F23" s="70" t="s">
        <v>77</v>
      </c>
      <c r="G23" s="70" t="s">
        <v>55</v>
      </c>
      <c r="H23" s="71" t="s">
        <v>78</v>
      </c>
      <c r="I23" s="72" t="s">
        <v>57</v>
      </c>
      <c r="J23" s="90">
        <v>8.25</v>
      </c>
      <c r="K23" s="62"/>
      <c r="L23" s="59">
        <f t="shared" si="0"/>
        <v>0</v>
      </c>
      <c r="M23" s="60" t="str">
        <f t="shared" si="1"/>
        <v>OK</v>
      </c>
      <c r="N23" s="19"/>
      <c r="O23" s="19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45" customHeight="1" x14ac:dyDescent="0.25">
      <c r="A24" s="94"/>
      <c r="B24" s="97"/>
      <c r="C24" s="68">
        <v>21</v>
      </c>
      <c r="D24" s="74" t="s">
        <v>86</v>
      </c>
      <c r="E24" s="70" t="s">
        <v>76</v>
      </c>
      <c r="F24" s="70" t="s">
        <v>77</v>
      </c>
      <c r="G24" s="70" t="s">
        <v>55</v>
      </c>
      <c r="H24" s="71" t="s">
        <v>78</v>
      </c>
      <c r="I24" s="72" t="s">
        <v>57</v>
      </c>
      <c r="J24" s="90">
        <v>8.25</v>
      </c>
      <c r="K24" s="62"/>
      <c r="L24" s="59">
        <f t="shared" si="0"/>
        <v>0</v>
      </c>
      <c r="M24" s="60" t="str">
        <f t="shared" si="1"/>
        <v>OK</v>
      </c>
      <c r="N24" s="19"/>
      <c r="O24" s="19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45" customHeight="1" x14ac:dyDescent="0.25">
      <c r="A25" s="94"/>
      <c r="B25" s="97"/>
      <c r="C25" s="68">
        <v>22</v>
      </c>
      <c r="D25" s="69" t="s">
        <v>87</v>
      </c>
      <c r="E25" s="70" t="s">
        <v>53</v>
      </c>
      <c r="F25" s="70" t="s">
        <v>88</v>
      </c>
      <c r="G25" s="70" t="s">
        <v>55</v>
      </c>
      <c r="H25" s="71" t="s">
        <v>89</v>
      </c>
      <c r="I25" s="72" t="s">
        <v>57</v>
      </c>
      <c r="J25" s="90">
        <v>20.11</v>
      </c>
      <c r="K25" s="62">
        <v>400</v>
      </c>
      <c r="L25" s="59">
        <f t="shared" si="0"/>
        <v>400</v>
      </c>
      <c r="M25" s="60" t="str">
        <f t="shared" si="1"/>
        <v>OK</v>
      </c>
      <c r="N25" s="19"/>
      <c r="O25" s="19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45" customHeight="1" x14ac:dyDescent="0.25">
      <c r="A26" s="94"/>
      <c r="B26" s="97"/>
      <c r="C26" s="68">
        <v>23</v>
      </c>
      <c r="D26" s="69" t="s">
        <v>90</v>
      </c>
      <c r="E26" s="70" t="s">
        <v>53</v>
      </c>
      <c r="F26" s="70" t="s">
        <v>88</v>
      </c>
      <c r="G26" s="70" t="s">
        <v>55</v>
      </c>
      <c r="H26" s="71" t="s">
        <v>89</v>
      </c>
      <c r="I26" s="72" t="s">
        <v>57</v>
      </c>
      <c r="J26" s="90">
        <v>17.46</v>
      </c>
      <c r="K26" s="62">
        <v>400</v>
      </c>
      <c r="L26" s="59">
        <f t="shared" si="0"/>
        <v>400</v>
      </c>
      <c r="M26" s="60" t="str">
        <f t="shared" si="1"/>
        <v>OK</v>
      </c>
      <c r="N26" s="19"/>
      <c r="O26" s="19"/>
      <c r="P26" s="36"/>
      <c r="Q26" s="36"/>
      <c r="R26" s="36"/>
      <c r="S26" s="36"/>
      <c r="T26" s="36"/>
      <c r="U26" s="36"/>
      <c r="V26" s="36"/>
      <c r="W26" s="36"/>
      <c r="X26" s="36"/>
    </row>
    <row r="27" spans="1:24" ht="45" customHeight="1" x14ac:dyDescent="0.25">
      <c r="A27" s="94"/>
      <c r="B27" s="97"/>
      <c r="C27" s="68">
        <v>24</v>
      </c>
      <c r="D27" s="74" t="s">
        <v>91</v>
      </c>
      <c r="E27" s="70" t="s">
        <v>92</v>
      </c>
      <c r="F27" s="70" t="s">
        <v>93</v>
      </c>
      <c r="G27" s="70" t="s">
        <v>94</v>
      </c>
      <c r="H27" s="71" t="s">
        <v>95</v>
      </c>
      <c r="I27" s="72" t="s">
        <v>57</v>
      </c>
      <c r="J27" s="90">
        <v>104.93</v>
      </c>
      <c r="K27" s="62">
        <v>2</v>
      </c>
      <c r="L27" s="59">
        <f t="shared" si="0"/>
        <v>1</v>
      </c>
      <c r="M27" s="60" t="str">
        <f t="shared" si="1"/>
        <v>OK</v>
      </c>
      <c r="N27" s="19">
        <v>1</v>
      </c>
      <c r="O27" s="19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45" customHeight="1" x14ac:dyDescent="0.25">
      <c r="A28" s="94"/>
      <c r="B28" s="97"/>
      <c r="C28" s="68">
        <v>25</v>
      </c>
      <c r="D28" s="74" t="s">
        <v>96</v>
      </c>
      <c r="E28" s="70" t="s">
        <v>92</v>
      </c>
      <c r="F28" s="70" t="s">
        <v>93</v>
      </c>
      <c r="G28" s="70" t="s">
        <v>94</v>
      </c>
      <c r="H28" s="71" t="s">
        <v>95</v>
      </c>
      <c r="I28" s="72" t="s">
        <v>57</v>
      </c>
      <c r="J28" s="90">
        <v>128.06</v>
      </c>
      <c r="K28" s="62">
        <v>2</v>
      </c>
      <c r="L28" s="59">
        <f t="shared" si="0"/>
        <v>2</v>
      </c>
      <c r="M28" s="60" t="str">
        <f t="shared" si="1"/>
        <v>OK</v>
      </c>
      <c r="N28" s="19"/>
      <c r="O28" s="19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45" customHeight="1" x14ac:dyDescent="0.25">
      <c r="A29" s="94"/>
      <c r="B29" s="97"/>
      <c r="C29" s="68">
        <v>26</v>
      </c>
      <c r="D29" s="74" t="s">
        <v>97</v>
      </c>
      <c r="E29" s="70" t="s">
        <v>92</v>
      </c>
      <c r="F29" s="70" t="s">
        <v>93</v>
      </c>
      <c r="G29" s="70" t="s">
        <v>94</v>
      </c>
      <c r="H29" s="71" t="s">
        <v>95</v>
      </c>
      <c r="I29" s="72" t="s">
        <v>57</v>
      </c>
      <c r="J29" s="90">
        <v>171.7</v>
      </c>
      <c r="K29" s="62">
        <v>2</v>
      </c>
      <c r="L29" s="59">
        <f t="shared" si="0"/>
        <v>2</v>
      </c>
      <c r="M29" s="60" t="str">
        <f t="shared" si="1"/>
        <v>OK</v>
      </c>
      <c r="N29" s="19"/>
      <c r="O29" s="19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45" customHeight="1" x14ac:dyDescent="0.25">
      <c r="A30" s="94"/>
      <c r="B30" s="97"/>
      <c r="C30" s="68">
        <v>27</v>
      </c>
      <c r="D30" s="74" t="s">
        <v>98</v>
      </c>
      <c r="E30" s="73" t="s">
        <v>53</v>
      </c>
      <c r="F30" s="73" t="s">
        <v>99</v>
      </c>
      <c r="G30" s="73" t="s">
        <v>55</v>
      </c>
      <c r="H30" s="73" t="s">
        <v>78</v>
      </c>
      <c r="I30" s="72" t="s">
        <v>57</v>
      </c>
      <c r="J30" s="90">
        <v>110</v>
      </c>
      <c r="K30" s="62">
        <v>40</v>
      </c>
      <c r="L30" s="59">
        <f t="shared" si="0"/>
        <v>24</v>
      </c>
      <c r="M30" s="60" t="str">
        <f t="shared" si="1"/>
        <v>OK</v>
      </c>
      <c r="N30" s="19">
        <v>16</v>
      </c>
      <c r="O30" s="19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45" customHeight="1" x14ac:dyDescent="0.25">
      <c r="A31" s="95"/>
      <c r="B31" s="98"/>
      <c r="C31" s="68">
        <v>28</v>
      </c>
      <c r="D31" s="74" t="s">
        <v>100</v>
      </c>
      <c r="E31" s="73" t="s">
        <v>53</v>
      </c>
      <c r="F31" s="73" t="s">
        <v>101</v>
      </c>
      <c r="G31" s="73" t="s">
        <v>55</v>
      </c>
      <c r="H31" s="73" t="s">
        <v>102</v>
      </c>
      <c r="I31" s="72" t="s">
        <v>57</v>
      </c>
      <c r="J31" s="90">
        <v>14.76</v>
      </c>
      <c r="K31" s="62">
        <v>30</v>
      </c>
      <c r="L31" s="59">
        <f t="shared" si="0"/>
        <v>24</v>
      </c>
      <c r="M31" s="60" t="str">
        <f t="shared" si="1"/>
        <v>OK</v>
      </c>
      <c r="N31" s="19">
        <v>6</v>
      </c>
      <c r="O31" s="19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45" customHeight="1" x14ac:dyDescent="0.25">
      <c r="A32" s="99">
        <v>3</v>
      </c>
      <c r="B32" s="102" t="s">
        <v>103</v>
      </c>
      <c r="C32" s="76">
        <v>61</v>
      </c>
      <c r="D32" s="77" t="s">
        <v>104</v>
      </c>
      <c r="E32" s="78" t="s">
        <v>92</v>
      </c>
      <c r="F32" s="78" t="s">
        <v>105</v>
      </c>
      <c r="G32" s="79">
        <v>2505</v>
      </c>
      <c r="H32" s="80" t="s">
        <v>106</v>
      </c>
      <c r="I32" s="81" t="s">
        <v>107</v>
      </c>
      <c r="J32" s="91">
        <v>11</v>
      </c>
      <c r="K32" s="62">
        <v>5</v>
      </c>
      <c r="L32" s="59">
        <f t="shared" si="0"/>
        <v>5</v>
      </c>
      <c r="M32" s="60" t="str">
        <f t="shared" si="1"/>
        <v>OK</v>
      </c>
      <c r="N32" s="19"/>
      <c r="O32" s="19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45" customHeight="1" x14ac:dyDescent="0.25">
      <c r="A33" s="100"/>
      <c r="B33" s="103"/>
      <c r="C33" s="76">
        <v>62</v>
      </c>
      <c r="D33" s="77" t="s">
        <v>108</v>
      </c>
      <c r="E33" s="82" t="s">
        <v>92</v>
      </c>
      <c r="F33" s="82" t="s">
        <v>109</v>
      </c>
      <c r="G33" s="79">
        <v>2505</v>
      </c>
      <c r="H33" s="80" t="s">
        <v>106</v>
      </c>
      <c r="I33" s="81" t="s">
        <v>107</v>
      </c>
      <c r="J33" s="91">
        <v>19</v>
      </c>
      <c r="K33" s="62">
        <v>10</v>
      </c>
      <c r="L33" s="59">
        <f t="shared" si="0"/>
        <v>6</v>
      </c>
      <c r="M33" s="60" t="str">
        <f t="shared" si="1"/>
        <v>OK</v>
      </c>
      <c r="N33" s="19"/>
      <c r="O33" s="19">
        <v>4</v>
      </c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45" customHeight="1" x14ac:dyDescent="0.25">
      <c r="A34" s="101"/>
      <c r="B34" s="104"/>
      <c r="C34" s="76">
        <v>63</v>
      </c>
      <c r="D34" s="77" t="s">
        <v>110</v>
      </c>
      <c r="E34" s="82" t="s">
        <v>92</v>
      </c>
      <c r="F34" s="82" t="s">
        <v>111</v>
      </c>
      <c r="G34" s="79">
        <v>2505</v>
      </c>
      <c r="H34" s="80" t="s">
        <v>106</v>
      </c>
      <c r="I34" s="81" t="s">
        <v>107</v>
      </c>
      <c r="J34" s="91">
        <v>58.75</v>
      </c>
      <c r="K34" s="62">
        <v>60</v>
      </c>
      <c r="L34" s="59">
        <f t="shared" si="0"/>
        <v>60</v>
      </c>
      <c r="M34" s="60" t="str">
        <f t="shared" si="1"/>
        <v>OK</v>
      </c>
      <c r="N34" s="19"/>
      <c r="O34" s="19"/>
      <c r="P34" s="36"/>
      <c r="Q34" s="36"/>
      <c r="R34" s="36"/>
      <c r="S34" s="36"/>
      <c r="T34" s="36"/>
      <c r="U34" s="36"/>
      <c r="V34" s="36"/>
      <c r="W34" s="36"/>
      <c r="X34" s="36"/>
    </row>
  </sheetData>
  <mergeCells count="19">
    <mergeCell ref="A32:A34"/>
    <mergeCell ref="B32:B34"/>
    <mergeCell ref="O1:O2"/>
    <mergeCell ref="A1:C1"/>
    <mergeCell ref="N1:N2"/>
    <mergeCell ref="A2:M2"/>
    <mergeCell ref="D1:G1"/>
    <mergeCell ref="H1:M1"/>
    <mergeCell ref="V1:V2"/>
    <mergeCell ref="W1:W2"/>
    <mergeCell ref="X1:X2"/>
    <mergeCell ref="A4:A31"/>
    <mergeCell ref="B4:B31"/>
    <mergeCell ref="U1:U2"/>
    <mergeCell ref="P1:P2"/>
    <mergeCell ref="Q1:Q2"/>
    <mergeCell ref="R1:R2"/>
    <mergeCell ref="S1:S2"/>
    <mergeCell ref="T1:T2"/>
  </mergeCells>
  <phoneticPr fontId="0" type="noConversion"/>
  <conditionalFormatting sqref="N4:O4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N5:O34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A28" zoomScale="84" zoomScaleNormal="84" workbookViewId="0">
      <selection activeCell="N1" sqref="N1:P1048576"/>
    </sheetView>
  </sheetViews>
  <sheetFormatPr defaultColWidth="9.7109375" defaultRowHeight="15" x14ac:dyDescent="0.25"/>
  <cols>
    <col min="1" max="1" width="9" style="1" customWidth="1"/>
    <col min="2" max="2" width="29" style="1" customWidth="1"/>
    <col min="3" max="3" width="9.5703125" style="32" customWidth="1"/>
    <col min="4" max="4" width="60.5703125" style="1" customWidth="1"/>
    <col min="5" max="5" width="9.85546875" style="1" customWidth="1"/>
    <col min="6" max="6" width="15.5703125" style="1" customWidth="1"/>
    <col min="7" max="8" width="13.7109375" style="1" customWidth="1"/>
    <col min="9" max="9" width="17" style="1" customWidth="1"/>
    <col min="10" max="10" width="12.7109375" style="53" bestFit="1" customWidth="1"/>
    <col min="11" max="11" width="11.28515625" style="20" customWidth="1"/>
    <col min="12" max="12" width="13.28515625" style="33" customWidth="1"/>
    <col min="13" max="13" width="12.5703125" style="17" customWidth="1"/>
    <col min="14" max="15" width="14.7109375" style="18" customWidth="1"/>
    <col min="16" max="21" width="14.7109375" style="15" customWidth="1"/>
    <col min="22" max="23" width="13.85546875" style="15" customWidth="1"/>
    <col min="24" max="24" width="16" style="15" customWidth="1"/>
    <col min="25" max="16384" width="9.7109375" style="15"/>
  </cols>
  <sheetData>
    <row r="1" spans="1:24" ht="66.75" customHeight="1" x14ac:dyDescent="0.25">
      <c r="A1" s="105" t="s">
        <v>47</v>
      </c>
      <c r="B1" s="105"/>
      <c r="C1" s="105"/>
      <c r="D1" s="106" t="s">
        <v>45</v>
      </c>
      <c r="E1" s="107"/>
      <c r="F1" s="107"/>
      <c r="G1" s="108"/>
      <c r="H1" s="106" t="s">
        <v>46</v>
      </c>
      <c r="I1" s="107"/>
      <c r="J1" s="107"/>
      <c r="K1" s="107"/>
      <c r="L1" s="107"/>
      <c r="M1" s="108"/>
      <c r="N1" s="92" t="s">
        <v>114</v>
      </c>
      <c r="O1" s="92" t="s">
        <v>115</v>
      </c>
      <c r="P1" s="92" t="s">
        <v>116</v>
      </c>
      <c r="Q1" s="92" t="s">
        <v>41</v>
      </c>
      <c r="R1" s="92" t="s">
        <v>41</v>
      </c>
      <c r="S1" s="92" t="s">
        <v>41</v>
      </c>
      <c r="T1" s="92" t="s">
        <v>41</v>
      </c>
      <c r="U1" s="92" t="s">
        <v>41</v>
      </c>
      <c r="V1" s="92" t="s">
        <v>41</v>
      </c>
      <c r="W1" s="92" t="s">
        <v>41</v>
      </c>
      <c r="X1" s="92" t="s">
        <v>41</v>
      </c>
    </row>
    <row r="2" spans="1:24" ht="21.75" customHeight="1" x14ac:dyDescent="0.25">
      <c r="A2" s="105" t="s">
        <v>38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16" customFormat="1" ht="45" x14ac:dyDescent="0.2">
      <c r="A3" s="83" t="s">
        <v>5</v>
      </c>
      <c r="B3" s="83" t="s">
        <v>48</v>
      </c>
      <c r="C3" s="83" t="s">
        <v>3</v>
      </c>
      <c r="D3" s="84" t="s">
        <v>30</v>
      </c>
      <c r="E3" s="85" t="s">
        <v>4</v>
      </c>
      <c r="F3" s="85" t="s">
        <v>49</v>
      </c>
      <c r="G3" s="84" t="s">
        <v>43</v>
      </c>
      <c r="H3" s="84" t="s">
        <v>44</v>
      </c>
      <c r="I3" s="84" t="s">
        <v>50</v>
      </c>
      <c r="J3" s="86" t="s">
        <v>1</v>
      </c>
      <c r="K3" s="87" t="s">
        <v>23</v>
      </c>
      <c r="L3" s="88" t="s">
        <v>0</v>
      </c>
      <c r="M3" s="89" t="s">
        <v>2</v>
      </c>
      <c r="N3" s="28">
        <v>43615</v>
      </c>
      <c r="O3" s="28">
        <v>43635</v>
      </c>
      <c r="P3" s="28">
        <v>43776</v>
      </c>
      <c r="Q3" s="28" t="s">
        <v>42</v>
      </c>
      <c r="R3" s="28" t="s">
        <v>42</v>
      </c>
      <c r="S3" s="28" t="s">
        <v>42</v>
      </c>
      <c r="T3" s="28" t="s">
        <v>42</v>
      </c>
      <c r="U3" s="28" t="s">
        <v>42</v>
      </c>
      <c r="V3" s="28" t="s">
        <v>42</v>
      </c>
      <c r="W3" s="28" t="s">
        <v>42</v>
      </c>
      <c r="X3" s="28" t="s">
        <v>42</v>
      </c>
    </row>
    <row r="4" spans="1:24" ht="45" customHeight="1" x14ac:dyDescent="0.25">
      <c r="A4" s="93">
        <v>1</v>
      </c>
      <c r="B4" s="96" t="s">
        <v>51</v>
      </c>
      <c r="C4" s="68">
        <v>1</v>
      </c>
      <c r="D4" s="69" t="s">
        <v>52</v>
      </c>
      <c r="E4" s="70" t="s">
        <v>53</v>
      </c>
      <c r="F4" s="70" t="s">
        <v>54</v>
      </c>
      <c r="G4" s="70" t="s">
        <v>55</v>
      </c>
      <c r="H4" s="71" t="s">
        <v>56</v>
      </c>
      <c r="I4" s="72" t="s">
        <v>57</v>
      </c>
      <c r="J4" s="90">
        <v>9.4</v>
      </c>
      <c r="K4" s="58">
        <v>100</v>
      </c>
      <c r="L4" s="59">
        <f>K4-(SUM(N4:U4))</f>
        <v>70</v>
      </c>
      <c r="M4" s="60" t="str">
        <f>IF(L4&lt;0,"ATENÇÃO","OK")</f>
        <v>OK</v>
      </c>
      <c r="N4" s="19"/>
      <c r="O4" s="19"/>
      <c r="P4" s="130">
        <v>30</v>
      </c>
      <c r="Q4" s="36"/>
      <c r="R4" s="36"/>
      <c r="S4" s="36"/>
      <c r="T4" s="36"/>
      <c r="U4" s="36"/>
      <c r="V4" s="36"/>
      <c r="W4" s="36"/>
      <c r="X4" s="36"/>
    </row>
    <row r="5" spans="1:24" ht="45" customHeight="1" x14ac:dyDescent="0.25">
      <c r="A5" s="94"/>
      <c r="B5" s="97"/>
      <c r="C5" s="68">
        <v>2</v>
      </c>
      <c r="D5" s="69" t="s">
        <v>58</v>
      </c>
      <c r="E5" s="73" t="s">
        <v>53</v>
      </c>
      <c r="F5" s="73" t="s">
        <v>54</v>
      </c>
      <c r="G5" s="73" t="s">
        <v>55</v>
      </c>
      <c r="H5" s="71" t="s">
        <v>56</v>
      </c>
      <c r="I5" s="72" t="s">
        <v>57</v>
      </c>
      <c r="J5" s="90">
        <v>12.33</v>
      </c>
      <c r="K5" s="58"/>
      <c r="L5" s="59">
        <f t="shared" ref="L5:L34" si="0">K5-(SUM(N5:W5))</f>
        <v>0</v>
      </c>
      <c r="M5" s="60" t="str">
        <f t="shared" ref="M5:M34" si="1">IF(L5&lt;0,"ATENÇÃO","OK")</f>
        <v>OK</v>
      </c>
      <c r="N5" s="19"/>
      <c r="O5" s="19"/>
      <c r="P5" s="36"/>
      <c r="Q5" s="36"/>
      <c r="R5" s="36"/>
      <c r="S5" s="36"/>
      <c r="T5" s="36"/>
      <c r="U5" s="36"/>
      <c r="V5" s="36"/>
      <c r="W5" s="36"/>
      <c r="X5" s="36"/>
    </row>
    <row r="6" spans="1:24" ht="45" customHeight="1" x14ac:dyDescent="0.25">
      <c r="A6" s="94"/>
      <c r="B6" s="97"/>
      <c r="C6" s="68">
        <v>3</v>
      </c>
      <c r="D6" s="69" t="s">
        <v>59</v>
      </c>
      <c r="E6" s="70" t="s">
        <v>53</v>
      </c>
      <c r="F6" s="70" t="s">
        <v>54</v>
      </c>
      <c r="G6" s="70" t="s">
        <v>55</v>
      </c>
      <c r="H6" s="71" t="s">
        <v>60</v>
      </c>
      <c r="I6" s="72" t="s">
        <v>57</v>
      </c>
      <c r="J6" s="90">
        <v>20.11</v>
      </c>
      <c r="K6" s="61"/>
      <c r="L6" s="59">
        <f t="shared" si="0"/>
        <v>0</v>
      </c>
      <c r="M6" s="60" t="str">
        <f t="shared" si="1"/>
        <v>OK</v>
      </c>
      <c r="N6" s="19"/>
      <c r="O6" s="19"/>
      <c r="P6" s="36"/>
      <c r="Q6" s="36"/>
      <c r="R6" s="36"/>
      <c r="S6" s="36"/>
      <c r="T6" s="36"/>
      <c r="U6" s="36"/>
      <c r="V6" s="36"/>
      <c r="W6" s="36"/>
      <c r="X6" s="36"/>
    </row>
    <row r="7" spans="1:24" ht="45" customHeight="1" x14ac:dyDescent="0.25">
      <c r="A7" s="94"/>
      <c r="B7" s="97"/>
      <c r="C7" s="68">
        <v>4</v>
      </c>
      <c r="D7" s="69" t="s">
        <v>61</v>
      </c>
      <c r="E7" s="70" t="s">
        <v>53</v>
      </c>
      <c r="F7" s="70" t="s">
        <v>62</v>
      </c>
      <c r="G7" s="70" t="s">
        <v>55</v>
      </c>
      <c r="H7" s="71" t="s">
        <v>63</v>
      </c>
      <c r="I7" s="72" t="s">
        <v>57</v>
      </c>
      <c r="J7" s="90">
        <v>28.09</v>
      </c>
      <c r="K7" s="61"/>
      <c r="L7" s="59">
        <f t="shared" si="0"/>
        <v>0</v>
      </c>
      <c r="M7" s="60" t="str">
        <f t="shared" si="1"/>
        <v>OK</v>
      </c>
      <c r="N7" s="19"/>
      <c r="O7" s="19"/>
      <c r="P7" s="36"/>
      <c r="Q7" s="36"/>
      <c r="R7" s="36"/>
      <c r="S7" s="36"/>
      <c r="T7" s="36"/>
      <c r="U7" s="36"/>
      <c r="V7" s="36"/>
      <c r="W7" s="36"/>
      <c r="X7" s="36"/>
    </row>
    <row r="8" spans="1:24" ht="45" customHeight="1" x14ac:dyDescent="0.25">
      <c r="A8" s="94"/>
      <c r="B8" s="97"/>
      <c r="C8" s="68">
        <v>5</v>
      </c>
      <c r="D8" s="69" t="s">
        <v>64</v>
      </c>
      <c r="E8" s="70" t="s">
        <v>53</v>
      </c>
      <c r="F8" s="70" t="s">
        <v>62</v>
      </c>
      <c r="G8" s="70" t="s">
        <v>55</v>
      </c>
      <c r="H8" s="71" t="s">
        <v>63</v>
      </c>
      <c r="I8" s="72" t="s">
        <v>57</v>
      </c>
      <c r="J8" s="90">
        <v>27.38</v>
      </c>
      <c r="K8" s="61">
        <v>200</v>
      </c>
      <c r="L8" s="59">
        <f t="shared" si="0"/>
        <v>200</v>
      </c>
      <c r="M8" s="60" t="str">
        <f t="shared" si="1"/>
        <v>OK</v>
      </c>
      <c r="N8" s="19"/>
      <c r="O8" s="19"/>
      <c r="P8" s="36"/>
      <c r="Q8" s="36"/>
      <c r="R8" s="36"/>
      <c r="S8" s="36"/>
      <c r="T8" s="36"/>
      <c r="U8" s="36"/>
      <c r="V8" s="36"/>
      <c r="W8" s="36"/>
      <c r="X8" s="36"/>
    </row>
    <row r="9" spans="1:24" ht="45" customHeight="1" x14ac:dyDescent="0.25">
      <c r="A9" s="94"/>
      <c r="B9" s="97"/>
      <c r="C9" s="68">
        <v>6</v>
      </c>
      <c r="D9" s="69" t="s">
        <v>65</v>
      </c>
      <c r="E9" s="70" t="s">
        <v>53</v>
      </c>
      <c r="F9" s="70" t="s">
        <v>62</v>
      </c>
      <c r="G9" s="70" t="s">
        <v>55</v>
      </c>
      <c r="H9" s="71" t="s">
        <v>63</v>
      </c>
      <c r="I9" s="72" t="s">
        <v>57</v>
      </c>
      <c r="J9" s="90">
        <v>27.71</v>
      </c>
      <c r="K9" s="61"/>
      <c r="L9" s="59">
        <f t="shared" si="0"/>
        <v>0</v>
      </c>
      <c r="M9" s="60" t="str">
        <f t="shared" si="1"/>
        <v>OK</v>
      </c>
      <c r="N9" s="19"/>
      <c r="O9" s="19"/>
      <c r="P9" s="36"/>
      <c r="Q9" s="36"/>
      <c r="R9" s="36"/>
      <c r="S9" s="36"/>
      <c r="T9" s="36"/>
      <c r="U9" s="36"/>
      <c r="V9" s="36"/>
      <c r="W9" s="36"/>
      <c r="X9" s="36"/>
    </row>
    <row r="10" spans="1:24" ht="45" customHeight="1" x14ac:dyDescent="0.25">
      <c r="A10" s="94"/>
      <c r="B10" s="97"/>
      <c r="C10" s="68">
        <v>7</v>
      </c>
      <c r="D10" s="74" t="s">
        <v>66</v>
      </c>
      <c r="E10" s="70" t="s">
        <v>53</v>
      </c>
      <c r="F10" s="70" t="s">
        <v>67</v>
      </c>
      <c r="G10" s="70" t="s">
        <v>55</v>
      </c>
      <c r="H10" s="71" t="s">
        <v>68</v>
      </c>
      <c r="I10" s="72" t="s">
        <v>57</v>
      </c>
      <c r="J10" s="90">
        <v>18.61</v>
      </c>
      <c r="K10" s="61">
        <v>50</v>
      </c>
      <c r="L10" s="59">
        <f t="shared" si="0"/>
        <v>50</v>
      </c>
      <c r="M10" s="60" t="str">
        <f t="shared" si="1"/>
        <v>OK</v>
      </c>
      <c r="N10" s="19"/>
      <c r="O10" s="19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45" customHeight="1" x14ac:dyDescent="0.25">
      <c r="A11" s="94"/>
      <c r="B11" s="97"/>
      <c r="C11" s="68">
        <v>8</v>
      </c>
      <c r="D11" s="74" t="s">
        <v>69</v>
      </c>
      <c r="E11" s="70" t="s">
        <v>53</v>
      </c>
      <c r="F11" s="70" t="s">
        <v>67</v>
      </c>
      <c r="G11" s="70" t="s">
        <v>55</v>
      </c>
      <c r="H11" s="71" t="s">
        <v>68</v>
      </c>
      <c r="I11" s="72" t="s">
        <v>57</v>
      </c>
      <c r="J11" s="90">
        <v>18.61</v>
      </c>
      <c r="K11" s="61">
        <v>20</v>
      </c>
      <c r="L11" s="59">
        <f t="shared" si="0"/>
        <v>0</v>
      </c>
      <c r="M11" s="60" t="str">
        <f t="shared" si="1"/>
        <v>OK</v>
      </c>
      <c r="N11" s="19"/>
      <c r="O11" s="19"/>
      <c r="P11" s="130">
        <v>20</v>
      </c>
      <c r="Q11" s="36"/>
      <c r="R11" s="36"/>
      <c r="S11" s="36"/>
      <c r="T11" s="36"/>
      <c r="U11" s="36"/>
      <c r="V11" s="36"/>
      <c r="W11" s="36"/>
      <c r="X11" s="36"/>
    </row>
    <row r="12" spans="1:24" ht="45" customHeight="1" x14ac:dyDescent="0.25">
      <c r="A12" s="94"/>
      <c r="B12" s="97"/>
      <c r="C12" s="68">
        <v>9</v>
      </c>
      <c r="D12" s="74" t="s">
        <v>70</v>
      </c>
      <c r="E12" s="70" t="s">
        <v>53</v>
      </c>
      <c r="F12" s="70" t="s">
        <v>67</v>
      </c>
      <c r="G12" s="70" t="s">
        <v>55</v>
      </c>
      <c r="H12" s="71" t="s">
        <v>68</v>
      </c>
      <c r="I12" s="72" t="s">
        <v>57</v>
      </c>
      <c r="J12" s="90">
        <v>18.61</v>
      </c>
      <c r="K12" s="61">
        <v>20</v>
      </c>
      <c r="L12" s="59">
        <f t="shared" si="0"/>
        <v>20</v>
      </c>
      <c r="M12" s="60" t="str">
        <f t="shared" si="1"/>
        <v>OK</v>
      </c>
      <c r="N12" s="19"/>
      <c r="O12" s="19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45" customHeight="1" x14ac:dyDescent="0.25">
      <c r="A13" s="94"/>
      <c r="B13" s="97"/>
      <c r="C13" s="68">
        <v>10</v>
      </c>
      <c r="D13" s="74" t="s">
        <v>71</v>
      </c>
      <c r="E13" s="70" t="s">
        <v>53</v>
      </c>
      <c r="F13" s="70" t="s">
        <v>67</v>
      </c>
      <c r="G13" s="70" t="s">
        <v>55</v>
      </c>
      <c r="H13" s="71" t="s">
        <v>68</v>
      </c>
      <c r="I13" s="72" t="s">
        <v>57</v>
      </c>
      <c r="J13" s="90">
        <v>18.61</v>
      </c>
      <c r="K13" s="61">
        <v>20</v>
      </c>
      <c r="L13" s="59">
        <f t="shared" si="0"/>
        <v>20</v>
      </c>
      <c r="M13" s="60" t="str">
        <f t="shared" si="1"/>
        <v>OK</v>
      </c>
      <c r="N13" s="19"/>
      <c r="O13" s="19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45" customHeight="1" x14ac:dyDescent="0.25">
      <c r="A14" s="94"/>
      <c r="B14" s="97"/>
      <c r="C14" s="68">
        <v>11</v>
      </c>
      <c r="D14" s="74" t="s">
        <v>72</v>
      </c>
      <c r="E14" s="70" t="s">
        <v>53</v>
      </c>
      <c r="F14" s="70" t="s">
        <v>54</v>
      </c>
      <c r="G14" s="70" t="s">
        <v>55</v>
      </c>
      <c r="H14" s="71" t="s">
        <v>73</v>
      </c>
      <c r="I14" s="72" t="s">
        <v>57</v>
      </c>
      <c r="J14" s="90">
        <v>18.61</v>
      </c>
      <c r="K14" s="61"/>
      <c r="L14" s="59">
        <f t="shared" si="0"/>
        <v>0</v>
      </c>
      <c r="M14" s="60" t="str">
        <f t="shared" si="1"/>
        <v>OK</v>
      </c>
      <c r="N14" s="19"/>
      <c r="O14" s="19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45" customHeight="1" x14ac:dyDescent="0.25">
      <c r="A15" s="94"/>
      <c r="B15" s="97"/>
      <c r="C15" s="68">
        <v>12</v>
      </c>
      <c r="D15" s="74" t="s">
        <v>74</v>
      </c>
      <c r="E15" s="70" t="s">
        <v>53</v>
      </c>
      <c r="F15" s="70" t="s">
        <v>54</v>
      </c>
      <c r="G15" s="70" t="s">
        <v>55</v>
      </c>
      <c r="H15" s="71" t="s">
        <v>73</v>
      </c>
      <c r="I15" s="72" t="s">
        <v>57</v>
      </c>
      <c r="J15" s="90">
        <v>19.2</v>
      </c>
      <c r="K15" s="61"/>
      <c r="L15" s="59">
        <f t="shared" si="0"/>
        <v>0</v>
      </c>
      <c r="M15" s="60" t="str">
        <f t="shared" si="1"/>
        <v>OK</v>
      </c>
      <c r="N15" s="19"/>
      <c r="O15" s="19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45" customHeight="1" x14ac:dyDescent="0.25">
      <c r="A16" s="94"/>
      <c r="B16" s="97"/>
      <c r="C16" s="68">
        <v>13</v>
      </c>
      <c r="D16" s="74" t="s">
        <v>75</v>
      </c>
      <c r="E16" s="70" t="s">
        <v>76</v>
      </c>
      <c r="F16" s="70" t="s">
        <v>77</v>
      </c>
      <c r="G16" s="70" t="s">
        <v>55</v>
      </c>
      <c r="H16" s="71" t="s">
        <v>78</v>
      </c>
      <c r="I16" s="72" t="s">
        <v>57</v>
      </c>
      <c r="J16" s="90">
        <v>8.25</v>
      </c>
      <c r="K16" s="61">
        <v>10</v>
      </c>
      <c r="L16" s="59">
        <f t="shared" si="0"/>
        <v>0</v>
      </c>
      <c r="M16" s="60" t="str">
        <f t="shared" si="1"/>
        <v>OK</v>
      </c>
      <c r="N16" s="19"/>
      <c r="O16" s="19"/>
      <c r="P16" s="131">
        <v>10</v>
      </c>
      <c r="Q16" s="36"/>
      <c r="R16" s="36"/>
      <c r="S16" s="36"/>
      <c r="T16" s="36"/>
      <c r="U16" s="36"/>
      <c r="V16" s="36"/>
      <c r="W16" s="36"/>
      <c r="X16" s="36"/>
    </row>
    <row r="17" spans="1:24" ht="45" customHeight="1" x14ac:dyDescent="0.25">
      <c r="A17" s="94"/>
      <c r="B17" s="97"/>
      <c r="C17" s="68">
        <v>14</v>
      </c>
      <c r="D17" s="74" t="s">
        <v>79</v>
      </c>
      <c r="E17" s="70" t="s">
        <v>76</v>
      </c>
      <c r="F17" s="70" t="s">
        <v>77</v>
      </c>
      <c r="G17" s="70" t="s">
        <v>55</v>
      </c>
      <c r="H17" s="71" t="s">
        <v>78</v>
      </c>
      <c r="I17" s="72" t="s">
        <v>57</v>
      </c>
      <c r="J17" s="90">
        <v>8.25</v>
      </c>
      <c r="K17" s="61">
        <v>5</v>
      </c>
      <c r="L17" s="59">
        <f t="shared" si="0"/>
        <v>0</v>
      </c>
      <c r="M17" s="60" t="str">
        <f t="shared" si="1"/>
        <v>OK</v>
      </c>
      <c r="N17" s="19"/>
      <c r="O17" s="19"/>
      <c r="P17" s="131">
        <v>5</v>
      </c>
      <c r="Q17" s="36"/>
      <c r="R17" s="36"/>
      <c r="S17" s="36"/>
      <c r="T17" s="36"/>
      <c r="U17" s="36"/>
      <c r="V17" s="36"/>
      <c r="W17" s="36"/>
      <c r="X17" s="36"/>
    </row>
    <row r="18" spans="1:24" ht="45" customHeight="1" x14ac:dyDescent="0.25">
      <c r="A18" s="94"/>
      <c r="B18" s="97"/>
      <c r="C18" s="68">
        <v>15</v>
      </c>
      <c r="D18" s="74" t="s">
        <v>80</v>
      </c>
      <c r="E18" s="70" t="s">
        <v>76</v>
      </c>
      <c r="F18" s="70" t="s">
        <v>77</v>
      </c>
      <c r="G18" s="70" t="s">
        <v>55</v>
      </c>
      <c r="H18" s="71" t="s">
        <v>78</v>
      </c>
      <c r="I18" s="72" t="s">
        <v>57</v>
      </c>
      <c r="J18" s="90">
        <v>8.25</v>
      </c>
      <c r="K18" s="61">
        <v>10</v>
      </c>
      <c r="L18" s="59">
        <f t="shared" si="0"/>
        <v>0</v>
      </c>
      <c r="M18" s="60" t="str">
        <f t="shared" si="1"/>
        <v>OK</v>
      </c>
      <c r="N18" s="19"/>
      <c r="O18" s="19"/>
      <c r="P18" s="131">
        <v>10</v>
      </c>
      <c r="Q18" s="36"/>
      <c r="R18" s="36"/>
      <c r="S18" s="36"/>
      <c r="T18" s="36"/>
      <c r="U18" s="36"/>
      <c r="V18" s="36"/>
      <c r="W18" s="36"/>
      <c r="X18" s="36"/>
    </row>
    <row r="19" spans="1:24" ht="45" customHeight="1" x14ac:dyDescent="0.25">
      <c r="A19" s="94"/>
      <c r="B19" s="97"/>
      <c r="C19" s="68">
        <v>16</v>
      </c>
      <c r="D19" s="74" t="s">
        <v>81</v>
      </c>
      <c r="E19" s="70" t="s">
        <v>76</v>
      </c>
      <c r="F19" s="70" t="s">
        <v>77</v>
      </c>
      <c r="G19" s="70" t="s">
        <v>55</v>
      </c>
      <c r="H19" s="71" t="s">
        <v>78</v>
      </c>
      <c r="I19" s="72" t="s">
        <v>57</v>
      </c>
      <c r="J19" s="90">
        <v>8.25</v>
      </c>
      <c r="K19" s="61">
        <v>10</v>
      </c>
      <c r="L19" s="59">
        <f t="shared" si="0"/>
        <v>0</v>
      </c>
      <c r="M19" s="60" t="str">
        <f t="shared" si="1"/>
        <v>OK</v>
      </c>
      <c r="N19" s="19">
        <v>10</v>
      </c>
      <c r="O19" s="19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45" customHeight="1" x14ac:dyDescent="0.25">
      <c r="A20" s="94"/>
      <c r="B20" s="97"/>
      <c r="C20" s="68">
        <v>17</v>
      </c>
      <c r="D20" s="74" t="s">
        <v>82</v>
      </c>
      <c r="E20" s="70" t="s">
        <v>76</v>
      </c>
      <c r="F20" s="70" t="s">
        <v>77</v>
      </c>
      <c r="G20" s="70" t="s">
        <v>55</v>
      </c>
      <c r="H20" s="71" t="s">
        <v>78</v>
      </c>
      <c r="I20" s="72" t="s">
        <v>57</v>
      </c>
      <c r="J20" s="90">
        <v>8.25</v>
      </c>
      <c r="K20" s="62">
        <v>5</v>
      </c>
      <c r="L20" s="59">
        <f t="shared" si="0"/>
        <v>0</v>
      </c>
      <c r="M20" s="60" t="str">
        <f t="shared" si="1"/>
        <v>OK</v>
      </c>
      <c r="N20" s="19">
        <v>5</v>
      </c>
      <c r="O20" s="19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45" customHeight="1" x14ac:dyDescent="0.25">
      <c r="A21" s="94"/>
      <c r="B21" s="97"/>
      <c r="C21" s="68">
        <v>18</v>
      </c>
      <c r="D21" s="74" t="s">
        <v>83</v>
      </c>
      <c r="E21" s="70" t="s">
        <v>76</v>
      </c>
      <c r="F21" s="70" t="s">
        <v>77</v>
      </c>
      <c r="G21" s="70" t="s">
        <v>55</v>
      </c>
      <c r="H21" s="75" t="s">
        <v>78</v>
      </c>
      <c r="I21" s="72" t="s">
        <v>57</v>
      </c>
      <c r="J21" s="90">
        <v>8.25</v>
      </c>
      <c r="K21" s="62">
        <v>10</v>
      </c>
      <c r="L21" s="59">
        <f t="shared" si="0"/>
        <v>0</v>
      </c>
      <c r="M21" s="60" t="str">
        <f t="shared" si="1"/>
        <v>OK</v>
      </c>
      <c r="N21" s="19">
        <v>10</v>
      </c>
      <c r="O21" s="19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45" customHeight="1" x14ac:dyDescent="0.25">
      <c r="A22" s="94"/>
      <c r="B22" s="97"/>
      <c r="C22" s="68">
        <v>19</v>
      </c>
      <c r="D22" s="74" t="s">
        <v>84</v>
      </c>
      <c r="E22" s="70" t="s">
        <v>76</v>
      </c>
      <c r="F22" s="70" t="s">
        <v>77</v>
      </c>
      <c r="G22" s="70" t="s">
        <v>55</v>
      </c>
      <c r="H22" s="71" t="s">
        <v>78</v>
      </c>
      <c r="I22" s="72" t="s">
        <v>57</v>
      </c>
      <c r="J22" s="90">
        <v>8.25</v>
      </c>
      <c r="K22" s="62">
        <v>5</v>
      </c>
      <c r="L22" s="59">
        <f t="shared" si="0"/>
        <v>0</v>
      </c>
      <c r="M22" s="60" t="str">
        <f t="shared" si="1"/>
        <v>OK</v>
      </c>
      <c r="N22" s="19">
        <v>5</v>
      </c>
      <c r="O22" s="19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45" customHeight="1" x14ac:dyDescent="0.25">
      <c r="A23" s="94"/>
      <c r="B23" s="97"/>
      <c r="C23" s="68">
        <v>20</v>
      </c>
      <c r="D23" s="74" t="s">
        <v>85</v>
      </c>
      <c r="E23" s="70" t="s">
        <v>76</v>
      </c>
      <c r="F23" s="70" t="s">
        <v>77</v>
      </c>
      <c r="G23" s="70" t="s">
        <v>55</v>
      </c>
      <c r="H23" s="71" t="s">
        <v>78</v>
      </c>
      <c r="I23" s="72" t="s">
        <v>57</v>
      </c>
      <c r="J23" s="90">
        <v>8.25</v>
      </c>
      <c r="K23" s="62">
        <v>10</v>
      </c>
      <c r="L23" s="59">
        <f t="shared" si="0"/>
        <v>0</v>
      </c>
      <c r="M23" s="60" t="str">
        <f t="shared" si="1"/>
        <v>OK</v>
      </c>
      <c r="N23" s="19">
        <v>10</v>
      </c>
      <c r="O23" s="19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45" customHeight="1" x14ac:dyDescent="0.25">
      <c r="A24" s="94"/>
      <c r="B24" s="97"/>
      <c r="C24" s="68">
        <v>21</v>
      </c>
      <c r="D24" s="74" t="s">
        <v>86</v>
      </c>
      <c r="E24" s="70" t="s">
        <v>76</v>
      </c>
      <c r="F24" s="70" t="s">
        <v>77</v>
      </c>
      <c r="G24" s="70" t="s">
        <v>55</v>
      </c>
      <c r="H24" s="71" t="s">
        <v>78</v>
      </c>
      <c r="I24" s="72" t="s">
        <v>57</v>
      </c>
      <c r="J24" s="90">
        <v>8.25</v>
      </c>
      <c r="K24" s="62">
        <v>10</v>
      </c>
      <c r="L24" s="59">
        <f t="shared" si="0"/>
        <v>0</v>
      </c>
      <c r="M24" s="60" t="str">
        <f t="shared" si="1"/>
        <v>OK</v>
      </c>
      <c r="N24" s="19">
        <v>10</v>
      </c>
      <c r="O24" s="19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45" customHeight="1" x14ac:dyDescent="0.25">
      <c r="A25" s="94"/>
      <c r="B25" s="97"/>
      <c r="C25" s="68">
        <v>22</v>
      </c>
      <c r="D25" s="69" t="s">
        <v>87</v>
      </c>
      <c r="E25" s="70" t="s">
        <v>53</v>
      </c>
      <c r="F25" s="70" t="s">
        <v>88</v>
      </c>
      <c r="G25" s="70" t="s">
        <v>55</v>
      </c>
      <c r="H25" s="71" t="s">
        <v>89</v>
      </c>
      <c r="I25" s="72" t="s">
        <v>57</v>
      </c>
      <c r="J25" s="90">
        <v>20.11</v>
      </c>
      <c r="K25" s="62">
        <v>50</v>
      </c>
      <c r="L25" s="59">
        <f t="shared" si="0"/>
        <v>50</v>
      </c>
      <c r="M25" s="60" t="str">
        <f t="shared" si="1"/>
        <v>OK</v>
      </c>
      <c r="N25" s="19"/>
      <c r="O25" s="19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45" customHeight="1" x14ac:dyDescent="0.25">
      <c r="A26" s="94"/>
      <c r="B26" s="97"/>
      <c r="C26" s="68">
        <v>23</v>
      </c>
      <c r="D26" s="69" t="s">
        <v>90</v>
      </c>
      <c r="E26" s="70" t="s">
        <v>53</v>
      </c>
      <c r="F26" s="70" t="s">
        <v>88</v>
      </c>
      <c r="G26" s="70" t="s">
        <v>55</v>
      </c>
      <c r="H26" s="71" t="s">
        <v>89</v>
      </c>
      <c r="I26" s="72" t="s">
        <v>57</v>
      </c>
      <c r="J26" s="90">
        <v>17.46</v>
      </c>
      <c r="K26" s="62">
        <v>100</v>
      </c>
      <c r="L26" s="59">
        <f t="shared" si="0"/>
        <v>100</v>
      </c>
      <c r="M26" s="60" t="str">
        <f t="shared" si="1"/>
        <v>OK</v>
      </c>
      <c r="N26" s="19"/>
      <c r="O26" s="19"/>
      <c r="P26" s="36"/>
      <c r="Q26" s="36"/>
      <c r="R26" s="36"/>
      <c r="S26" s="36"/>
      <c r="T26" s="36"/>
      <c r="U26" s="36"/>
      <c r="V26" s="36"/>
      <c r="W26" s="36"/>
      <c r="X26" s="36"/>
    </row>
    <row r="27" spans="1:24" ht="45" customHeight="1" x14ac:dyDescent="0.25">
      <c r="A27" s="94"/>
      <c r="B27" s="97"/>
      <c r="C27" s="68">
        <v>24</v>
      </c>
      <c r="D27" s="74" t="s">
        <v>91</v>
      </c>
      <c r="E27" s="70" t="s">
        <v>92</v>
      </c>
      <c r="F27" s="70" t="s">
        <v>93</v>
      </c>
      <c r="G27" s="70" t="s">
        <v>94</v>
      </c>
      <c r="H27" s="71" t="s">
        <v>95</v>
      </c>
      <c r="I27" s="72" t="s">
        <v>57</v>
      </c>
      <c r="J27" s="90">
        <v>104.93</v>
      </c>
      <c r="K27" s="62"/>
      <c r="L27" s="59">
        <f t="shared" si="0"/>
        <v>0</v>
      </c>
      <c r="M27" s="60" t="str">
        <f t="shared" si="1"/>
        <v>OK</v>
      </c>
      <c r="N27" s="19"/>
      <c r="O27" s="19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45" customHeight="1" x14ac:dyDescent="0.25">
      <c r="A28" s="94"/>
      <c r="B28" s="97"/>
      <c r="C28" s="68">
        <v>25</v>
      </c>
      <c r="D28" s="74" t="s">
        <v>96</v>
      </c>
      <c r="E28" s="70" t="s">
        <v>92</v>
      </c>
      <c r="F28" s="70" t="s">
        <v>93</v>
      </c>
      <c r="G28" s="70" t="s">
        <v>94</v>
      </c>
      <c r="H28" s="71" t="s">
        <v>95</v>
      </c>
      <c r="I28" s="72" t="s">
        <v>57</v>
      </c>
      <c r="J28" s="90">
        <v>128.06</v>
      </c>
      <c r="K28" s="62"/>
      <c r="L28" s="59">
        <f t="shared" si="0"/>
        <v>0</v>
      </c>
      <c r="M28" s="60" t="str">
        <f t="shared" si="1"/>
        <v>OK</v>
      </c>
      <c r="N28" s="19"/>
      <c r="O28" s="19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45" customHeight="1" x14ac:dyDescent="0.25">
      <c r="A29" s="94"/>
      <c r="B29" s="97"/>
      <c r="C29" s="68">
        <v>26</v>
      </c>
      <c r="D29" s="74" t="s">
        <v>97</v>
      </c>
      <c r="E29" s="70" t="s">
        <v>92</v>
      </c>
      <c r="F29" s="70" t="s">
        <v>93</v>
      </c>
      <c r="G29" s="70" t="s">
        <v>94</v>
      </c>
      <c r="H29" s="71" t="s">
        <v>95</v>
      </c>
      <c r="I29" s="72" t="s">
        <v>57</v>
      </c>
      <c r="J29" s="90">
        <v>171.7</v>
      </c>
      <c r="K29" s="62"/>
      <c r="L29" s="59">
        <f t="shared" si="0"/>
        <v>0</v>
      </c>
      <c r="M29" s="60" t="str">
        <f t="shared" si="1"/>
        <v>OK</v>
      </c>
      <c r="N29" s="19"/>
      <c r="O29" s="19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45" customHeight="1" x14ac:dyDescent="0.25">
      <c r="A30" s="94"/>
      <c r="B30" s="97"/>
      <c r="C30" s="68">
        <v>27</v>
      </c>
      <c r="D30" s="74" t="s">
        <v>98</v>
      </c>
      <c r="E30" s="73" t="s">
        <v>53</v>
      </c>
      <c r="F30" s="73" t="s">
        <v>99</v>
      </c>
      <c r="G30" s="73" t="s">
        <v>55</v>
      </c>
      <c r="H30" s="73" t="s">
        <v>78</v>
      </c>
      <c r="I30" s="72" t="s">
        <v>57</v>
      </c>
      <c r="J30" s="90">
        <v>110</v>
      </c>
      <c r="K30" s="62"/>
      <c r="L30" s="59">
        <f t="shared" si="0"/>
        <v>0</v>
      </c>
      <c r="M30" s="60" t="str">
        <f t="shared" si="1"/>
        <v>OK</v>
      </c>
      <c r="N30" s="19"/>
      <c r="O30" s="19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45" customHeight="1" x14ac:dyDescent="0.25">
      <c r="A31" s="95"/>
      <c r="B31" s="98"/>
      <c r="C31" s="68">
        <v>28</v>
      </c>
      <c r="D31" s="74" t="s">
        <v>100</v>
      </c>
      <c r="E31" s="73" t="s">
        <v>53</v>
      </c>
      <c r="F31" s="73" t="s">
        <v>101</v>
      </c>
      <c r="G31" s="73" t="s">
        <v>55</v>
      </c>
      <c r="H31" s="73" t="s">
        <v>102</v>
      </c>
      <c r="I31" s="72" t="s">
        <v>57</v>
      </c>
      <c r="J31" s="90">
        <v>14.76</v>
      </c>
      <c r="K31" s="62"/>
      <c r="L31" s="59">
        <f t="shared" si="0"/>
        <v>0</v>
      </c>
      <c r="M31" s="60" t="str">
        <f t="shared" si="1"/>
        <v>OK</v>
      </c>
      <c r="N31" s="19"/>
      <c r="O31" s="19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45" customHeight="1" x14ac:dyDescent="0.25">
      <c r="A32" s="99">
        <v>3</v>
      </c>
      <c r="B32" s="102" t="s">
        <v>103</v>
      </c>
      <c r="C32" s="76">
        <v>61</v>
      </c>
      <c r="D32" s="77" t="s">
        <v>104</v>
      </c>
      <c r="E32" s="78" t="s">
        <v>92</v>
      </c>
      <c r="F32" s="78" t="s">
        <v>105</v>
      </c>
      <c r="G32" s="79">
        <v>2505</v>
      </c>
      <c r="H32" s="80" t="s">
        <v>106</v>
      </c>
      <c r="I32" s="81" t="s">
        <v>107</v>
      </c>
      <c r="J32" s="91">
        <v>11</v>
      </c>
      <c r="K32" s="62">
        <v>7</v>
      </c>
      <c r="L32" s="59">
        <f t="shared" si="0"/>
        <v>7</v>
      </c>
      <c r="M32" s="60" t="str">
        <f t="shared" si="1"/>
        <v>OK</v>
      </c>
      <c r="N32" s="19"/>
      <c r="O32" s="19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45" customHeight="1" x14ac:dyDescent="0.25">
      <c r="A33" s="100"/>
      <c r="B33" s="103"/>
      <c r="C33" s="76">
        <v>62</v>
      </c>
      <c r="D33" s="77" t="s">
        <v>108</v>
      </c>
      <c r="E33" s="82" t="s">
        <v>92</v>
      </c>
      <c r="F33" s="82" t="s">
        <v>109</v>
      </c>
      <c r="G33" s="79">
        <v>2505</v>
      </c>
      <c r="H33" s="80" t="s">
        <v>106</v>
      </c>
      <c r="I33" s="81" t="s">
        <v>107</v>
      </c>
      <c r="J33" s="91">
        <v>19</v>
      </c>
      <c r="K33" s="62">
        <v>2</v>
      </c>
      <c r="L33" s="59">
        <f t="shared" si="0"/>
        <v>2</v>
      </c>
      <c r="M33" s="60" t="str">
        <f t="shared" si="1"/>
        <v>OK</v>
      </c>
      <c r="N33" s="19"/>
      <c r="O33" s="19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45" customHeight="1" x14ac:dyDescent="0.25">
      <c r="A34" s="101"/>
      <c r="B34" s="104"/>
      <c r="C34" s="76">
        <v>63</v>
      </c>
      <c r="D34" s="77" t="s">
        <v>110</v>
      </c>
      <c r="E34" s="82" t="s">
        <v>92</v>
      </c>
      <c r="F34" s="82" t="s">
        <v>111</v>
      </c>
      <c r="G34" s="79">
        <v>2505</v>
      </c>
      <c r="H34" s="80" t="s">
        <v>106</v>
      </c>
      <c r="I34" s="81" t="s">
        <v>107</v>
      </c>
      <c r="J34" s="91">
        <v>58.75</v>
      </c>
      <c r="K34" s="62"/>
      <c r="L34" s="59">
        <f t="shared" si="0"/>
        <v>0</v>
      </c>
      <c r="M34" s="60" t="str">
        <f t="shared" si="1"/>
        <v>OK</v>
      </c>
      <c r="N34" s="19"/>
      <c r="O34" s="19"/>
      <c r="P34" s="36"/>
      <c r="Q34" s="36"/>
      <c r="R34" s="36"/>
      <c r="S34" s="36"/>
      <c r="T34" s="36"/>
      <c r="U34" s="36"/>
      <c r="V34" s="36"/>
      <c r="W34" s="36"/>
      <c r="X34" s="36"/>
    </row>
  </sheetData>
  <mergeCells count="19">
    <mergeCell ref="A4:A31"/>
    <mergeCell ref="B4:B31"/>
    <mergeCell ref="A32:A34"/>
    <mergeCell ref="B32:B34"/>
    <mergeCell ref="U1:U2"/>
    <mergeCell ref="V1:V2"/>
    <mergeCell ref="W1:W2"/>
    <mergeCell ref="X1:X2"/>
    <mergeCell ref="A2:M2"/>
    <mergeCell ref="N1:N2"/>
    <mergeCell ref="A1:C1"/>
    <mergeCell ref="D1:G1"/>
    <mergeCell ref="H1:M1"/>
    <mergeCell ref="T1:T2"/>
    <mergeCell ref="O1:O2"/>
    <mergeCell ref="P1:P2"/>
    <mergeCell ref="Q1:Q2"/>
    <mergeCell ref="R1:R2"/>
    <mergeCell ref="S1:S2"/>
  </mergeCells>
  <conditionalFormatting sqref="N4:O4">
    <cfRule type="cellIs" dxfId="11" priority="4" stopIfTrue="1" operator="greaterThan">
      <formula>0</formula>
    </cfRule>
    <cfRule type="cellIs" dxfId="10" priority="5" stopIfTrue="1" operator="greaterThan">
      <formula>0</formula>
    </cfRule>
    <cfRule type="cellIs" dxfId="9" priority="6" stopIfTrue="1" operator="greaterThan">
      <formula>0</formula>
    </cfRule>
  </conditionalFormatting>
  <conditionalFormatting sqref="N5:O34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topLeftCell="A25" zoomScale="84" zoomScaleNormal="84" workbookViewId="0">
      <selection activeCell="N1" sqref="N1:N1048576"/>
    </sheetView>
  </sheetViews>
  <sheetFormatPr defaultColWidth="9.7109375" defaultRowHeight="15" x14ac:dyDescent="0.25"/>
  <cols>
    <col min="1" max="1" width="9" style="1" customWidth="1"/>
    <col min="2" max="2" width="29" style="1" customWidth="1"/>
    <col min="3" max="3" width="9.5703125" style="32" customWidth="1"/>
    <col min="4" max="4" width="60.5703125" style="1" customWidth="1"/>
    <col min="5" max="5" width="9.85546875" style="1" customWidth="1"/>
    <col min="6" max="6" width="15.5703125" style="1" customWidth="1"/>
    <col min="7" max="8" width="13.7109375" style="1" customWidth="1"/>
    <col min="9" max="9" width="17" style="1" customWidth="1"/>
    <col min="10" max="10" width="12.7109375" style="53" bestFit="1" customWidth="1"/>
    <col min="11" max="11" width="11.28515625" style="20" customWidth="1"/>
    <col min="12" max="12" width="13.28515625" style="33" customWidth="1"/>
    <col min="13" max="13" width="12.5703125" style="17" customWidth="1"/>
    <col min="14" max="15" width="14.7109375" style="18" customWidth="1"/>
    <col min="16" max="21" width="14.7109375" style="15" customWidth="1"/>
    <col min="22" max="23" width="13.85546875" style="15" customWidth="1"/>
    <col min="24" max="24" width="16" style="15" customWidth="1"/>
    <col min="25" max="16384" width="9.7109375" style="15"/>
  </cols>
  <sheetData>
    <row r="1" spans="1:24" ht="66.75" customHeight="1" x14ac:dyDescent="0.25">
      <c r="A1" s="105" t="s">
        <v>47</v>
      </c>
      <c r="B1" s="105"/>
      <c r="C1" s="105"/>
      <c r="D1" s="106" t="s">
        <v>45</v>
      </c>
      <c r="E1" s="107"/>
      <c r="F1" s="107"/>
      <c r="G1" s="108"/>
      <c r="H1" s="106" t="s">
        <v>46</v>
      </c>
      <c r="I1" s="107"/>
      <c r="J1" s="107"/>
      <c r="K1" s="107"/>
      <c r="L1" s="107"/>
      <c r="M1" s="108"/>
      <c r="N1" s="92" t="s">
        <v>117</v>
      </c>
      <c r="O1" s="92" t="s">
        <v>41</v>
      </c>
      <c r="P1" s="92" t="s">
        <v>41</v>
      </c>
      <c r="Q1" s="92" t="s">
        <v>41</v>
      </c>
      <c r="R1" s="92" t="s">
        <v>41</v>
      </c>
      <c r="S1" s="92" t="s">
        <v>41</v>
      </c>
      <c r="T1" s="92" t="s">
        <v>41</v>
      </c>
      <c r="U1" s="92" t="s">
        <v>41</v>
      </c>
      <c r="V1" s="92" t="s">
        <v>41</v>
      </c>
      <c r="W1" s="92" t="s">
        <v>41</v>
      </c>
      <c r="X1" s="92" t="s">
        <v>41</v>
      </c>
    </row>
    <row r="2" spans="1:24" ht="21.75" customHeight="1" x14ac:dyDescent="0.25">
      <c r="A2" s="105" t="s">
        <v>38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16" customFormat="1" ht="45" x14ac:dyDescent="0.2">
      <c r="A3" s="83" t="s">
        <v>5</v>
      </c>
      <c r="B3" s="83" t="s">
        <v>48</v>
      </c>
      <c r="C3" s="83" t="s">
        <v>3</v>
      </c>
      <c r="D3" s="84" t="s">
        <v>30</v>
      </c>
      <c r="E3" s="85" t="s">
        <v>4</v>
      </c>
      <c r="F3" s="85" t="s">
        <v>49</v>
      </c>
      <c r="G3" s="84" t="s">
        <v>43</v>
      </c>
      <c r="H3" s="84" t="s">
        <v>44</v>
      </c>
      <c r="I3" s="84" t="s">
        <v>50</v>
      </c>
      <c r="J3" s="86" t="s">
        <v>1</v>
      </c>
      <c r="K3" s="87" t="s">
        <v>23</v>
      </c>
      <c r="L3" s="88" t="s">
        <v>0</v>
      </c>
      <c r="M3" s="89" t="s">
        <v>2</v>
      </c>
      <c r="N3" s="28" t="s">
        <v>118</v>
      </c>
      <c r="O3" s="28" t="s">
        <v>42</v>
      </c>
      <c r="P3" s="28" t="s">
        <v>42</v>
      </c>
      <c r="Q3" s="28" t="s">
        <v>42</v>
      </c>
      <c r="R3" s="28" t="s">
        <v>42</v>
      </c>
      <c r="S3" s="28" t="s">
        <v>42</v>
      </c>
      <c r="T3" s="28" t="s">
        <v>42</v>
      </c>
      <c r="U3" s="28" t="s">
        <v>42</v>
      </c>
      <c r="V3" s="28" t="s">
        <v>42</v>
      </c>
      <c r="W3" s="28" t="s">
        <v>42</v>
      </c>
      <c r="X3" s="28" t="s">
        <v>42</v>
      </c>
    </row>
    <row r="4" spans="1:24" ht="45" customHeight="1" x14ac:dyDescent="0.25">
      <c r="A4" s="93">
        <v>1</v>
      </c>
      <c r="B4" s="96" t="s">
        <v>51</v>
      </c>
      <c r="C4" s="68">
        <v>1</v>
      </c>
      <c r="D4" s="69" t="s">
        <v>52</v>
      </c>
      <c r="E4" s="70" t="s">
        <v>53</v>
      </c>
      <c r="F4" s="70" t="s">
        <v>54</v>
      </c>
      <c r="G4" s="70" t="s">
        <v>55</v>
      </c>
      <c r="H4" s="71" t="s">
        <v>56</v>
      </c>
      <c r="I4" s="72" t="s">
        <v>57</v>
      </c>
      <c r="J4" s="90">
        <v>9.4</v>
      </c>
      <c r="K4" s="58"/>
      <c r="L4" s="59">
        <f>K4-(SUM(N4:U4))</f>
        <v>0</v>
      </c>
      <c r="M4" s="60" t="str">
        <f>IF(L4&lt;0,"ATENÇÃO","OK")</f>
        <v>OK</v>
      </c>
      <c r="N4" s="19"/>
      <c r="O4" s="19"/>
      <c r="P4" s="36"/>
      <c r="Q4" s="36"/>
      <c r="R4" s="36"/>
      <c r="S4" s="36"/>
      <c r="T4" s="36"/>
      <c r="U4" s="36"/>
      <c r="V4" s="36"/>
      <c r="W4" s="36"/>
      <c r="X4" s="36"/>
    </row>
    <row r="5" spans="1:24" ht="45" customHeight="1" x14ac:dyDescent="0.25">
      <c r="A5" s="94"/>
      <c r="B5" s="97"/>
      <c r="C5" s="68">
        <v>2</v>
      </c>
      <c r="D5" s="69" t="s">
        <v>58</v>
      </c>
      <c r="E5" s="73" t="s">
        <v>53</v>
      </c>
      <c r="F5" s="73" t="s">
        <v>54</v>
      </c>
      <c r="G5" s="73" t="s">
        <v>55</v>
      </c>
      <c r="H5" s="71" t="s">
        <v>56</v>
      </c>
      <c r="I5" s="72" t="s">
        <v>57</v>
      </c>
      <c r="J5" s="90">
        <v>12.33</v>
      </c>
      <c r="K5" s="58"/>
      <c r="L5" s="59">
        <f t="shared" ref="L5:L34" si="0">K5-(SUM(N5:W5))</f>
        <v>0</v>
      </c>
      <c r="M5" s="60" t="str">
        <f t="shared" ref="M5:M34" si="1">IF(L5&lt;0,"ATENÇÃO","OK")</f>
        <v>OK</v>
      </c>
      <c r="N5" s="19"/>
      <c r="O5" s="19"/>
      <c r="P5" s="36"/>
      <c r="Q5" s="36"/>
      <c r="R5" s="36"/>
      <c r="S5" s="36"/>
      <c r="T5" s="36"/>
      <c r="U5" s="36"/>
      <c r="V5" s="36"/>
      <c r="W5" s="36"/>
      <c r="X5" s="36"/>
    </row>
    <row r="6" spans="1:24" ht="45" customHeight="1" x14ac:dyDescent="0.25">
      <c r="A6" s="94"/>
      <c r="B6" s="97"/>
      <c r="C6" s="68">
        <v>3</v>
      </c>
      <c r="D6" s="69" t="s">
        <v>59</v>
      </c>
      <c r="E6" s="70" t="s">
        <v>53</v>
      </c>
      <c r="F6" s="70" t="s">
        <v>54</v>
      </c>
      <c r="G6" s="70" t="s">
        <v>55</v>
      </c>
      <c r="H6" s="71" t="s">
        <v>60</v>
      </c>
      <c r="I6" s="72" t="s">
        <v>57</v>
      </c>
      <c r="J6" s="90">
        <v>20.11</v>
      </c>
      <c r="K6" s="61"/>
      <c r="L6" s="59">
        <f t="shared" si="0"/>
        <v>0</v>
      </c>
      <c r="M6" s="60" t="str">
        <f t="shared" si="1"/>
        <v>OK</v>
      </c>
      <c r="N6" s="19"/>
      <c r="O6" s="19"/>
      <c r="P6" s="36"/>
      <c r="Q6" s="36"/>
      <c r="R6" s="36"/>
      <c r="S6" s="36"/>
      <c r="T6" s="36"/>
      <c r="U6" s="36"/>
      <c r="V6" s="36"/>
      <c r="W6" s="36"/>
      <c r="X6" s="36"/>
    </row>
    <row r="7" spans="1:24" ht="45" customHeight="1" x14ac:dyDescent="0.25">
      <c r="A7" s="94"/>
      <c r="B7" s="97"/>
      <c r="C7" s="68">
        <v>4</v>
      </c>
      <c r="D7" s="69" t="s">
        <v>61</v>
      </c>
      <c r="E7" s="70" t="s">
        <v>53</v>
      </c>
      <c r="F7" s="70" t="s">
        <v>62</v>
      </c>
      <c r="G7" s="70" t="s">
        <v>55</v>
      </c>
      <c r="H7" s="71" t="s">
        <v>63</v>
      </c>
      <c r="I7" s="72" t="s">
        <v>57</v>
      </c>
      <c r="J7" s="90">
        <v>28.09</v>
      </c>
      <c r="K7" s="61"/>
      <c r="L7" s="59">
        <f t="shared" si="0"/>
        <v>0</v>
      </c>
      <c r="M7" s="60" t="str">
        <f t="shared" si="1"/>
        <v>OK</v>
      </c>
      <c r="N7" s="19"/>
      <c r="O7" s="19"/>
      <c r="P7" s="36"/>
      <c r="Q7" s="36"/>
      <c r="R7" s="36"/>
      <c r="S7" s="36"/>
      <c r="T7" s="36"/>
      <c r="U7" s="36"/>
      <c r="V7" s="36"/>
      <c r="W7" s="36"/>
      <c r="X7" s="36"/>
    </row>
    <row r="8" spans="1:24" ht="45" customHeight="1" x14ac:dyDescent="0.25">
      <c r="A8" s="94"/>
      <c r="B8" s="97"/>
      <c r="C8" s="68">
        <v>5</v>
      </c>
      <c r="D8" s="69" t="s">
        <v>64</v>
      </c>
      <c r="E8" s="70" t="s">
        <v>53</v>
      </c>
      <c r="F8" s="70" t="s">
        <v>62</v>
      </c>
      <c r="G8" s="70" t="s">
        <v>55</v>
      </c>
      <c r="H8" s="71" t="s">
        <v>63</v>
      </c>
      <c r="I8" s="72" t="s">
        <v>57</v>
      </c>
      <c r="J8" s="90">
        <v>27.38</v>
      </c>
      <c r="K8" s="61"/>
      <c r="L8" s="59">
        <f t="shared" si="0"/>
        <v>0</v>
      </c>
      <c r="M8" s="60" t="str">
        <f t="shared" si="1"/>
        <v>OK</v>
      </c>
      <c r="N8" s="19"/>
      <c r="O8" s="19"/>
      <c r="P8" s="36"/>
      <c r="Q8" s="36"/>
      <c r="R8" s="36"/>
      <c r="S8" s="36"/>
      <c r="T8" s="36"/>
      <c r="U8" s="36"/>
      <c r="V8" s="36"/>
      <c r="W8" s="36"/>
      <c r="X8" s="36"/>
    </row>
    <row r="9" spans="1:24" ht="45" customHeight="1" x14ac:dyDescent="0.25">
      <c r="A9" s="94"/>
      <c r="B9" s="97"/>
      <c r="C9" s="68">
        <v>6</v>
      </c>
      <c r="D9" s="69" t="s">
        <v>65</v>
      </c>
      <c r="E9" s="70" t="s">
        <v>53</v>
      </c>
      <c r="F9" s="70" t="s">
        <v>62</v>
      </c>
      <c r="G9" s="70" t="s">
        <v>55</v>
      </c>
      <c r="H9" s="71" t="s">
        <v>63</v>
      </c>
      <c r="I9" s="72" t="s">
        <v>57</v>
      </c>
      <c r="J9" s="90">
        <v>27.71</v>
      </c>
      <c r="K9" s="61"/>
      <c r="L9" s="59">
        <f t="shared" si="0"/>
        <v>0</v>
      </c>
      <c r="M9" s="60" t="str">
        <f t="shared" si="1"/>
        <v>OK</v>
      </c>
      <c r="N9" s="19"/>
      <c r="O9" s="19"/>
      <c r="P9" s="36"/>
      <c r="Q9" s="36"/>
      <c r="R9" s="36"/>
      <c r="S9" s="36"/>
      <c r="T9" s="36"/>
      <c r="U9" s="36"/>
      <c r="V9" s="36"/>
      <c r="W9" s="36"/>
      <c r="X9" s="36"/>
    </row>
    <row r="10" spans="1:24" ht="45" customHeight="1" x14ac:dyDescent="0.25">
      <c r="A10" s="94"/>
      <c r="B10" s="97"/>
      <c r="C10" s="68">
        <v>7</v>
      </c>
      <c r="D10" s="74" t="s">
        <v>66</v>
      </c>
      <c r="E10" s="70" t="s">
        <v>53</v>
      </c>
      <c r="F10" s="70" t="s">
        <v>67</v>
      </c>
      <c r="G10" s="70" t="s">
        <v>55</v>
      </c>
      <c r="H10" s="71" t="s">
        <v>68</v>
      </c>
      <c r="I10" s="72" t="s">
        <v>57</v>
      </c>
      <c r="J10" s="90">
        <v>18.61</v>
      </c>
      <c r="K10" s="61"/>
      <c r="L10" s="59">
        <f t="shared" si="0"/>
        <v>0</v>
      </c>
      <c r="M10" s="60" t="str">
        <f t="shared" si="1"/>
        <v>OK</v>
      </c>
      <c r="N10" s="19"/>
      <c r="O10" s="19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45" customHeight="1" x14ac:dyDescent="0.25">
      <c r="A11" s="94"/>
      <c r="B11" s="97"/>
      <c r="C11" s="68">
        <v>8</v>
      </c>
      <c r="D11" s="74" t="s">
        <v>69</v>
      </c>
      <c r="E11" s="70" t="s">
        <v>53</v>
      </c>
      <c r="F11" s="70" t="s">
        <v>67</v>
      </c>
      <c r="G11" s="70" t="s">
        <v>55</v>
      </c>
      <c r="H11" s="71" t="s">
        <v>68</v>
      </c>
      <c r="I11" s="72" t="s">
        <v>57</v>
      </c>
      <c r="J11" s="90">
        <v>18.61</v>
      </c>
      <c r="K11" s="61"/>
      <c r="L11" s="59">
        <f t="shared" si="0"/>
        <v>0</v>
      </c>
      <c r="M11" s="60" t="str">
        <f t="shared" si="1"/>
        <v>OK</v>
      </c>
      <c r="N11" s="19"/>
      <c r="O11" s="19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45" customHeight="1" x14ac:dyDescent="0.25">
      <c r="A12" s="94"/>
      <c r="B12" s="97"/>
      <c r="C12" s="68">
        <v>9</v>
      </c>
      <c r="D12" s="74" t="s">
        <v>70</v>
      </c>
      <c r="E12" s="70" t="s">
        <v>53</v>
      </c>
      <c r="F12" s="70" t="s">
        <v>67</v>
      </c>
      <c r="G12" s="70" t="s">
        <v>55</v>
      </c>
      <c r="H12" s="71" t="s">
        <v>68</v>
      </c>
      <c r="I12" s="72" t="s">
        <v>57</v>
      </c>
      <c r="J12" s="90">
        <v>18.61</v>
      </c>
      <c r="K12" s="61"/>
      <c r="L12" s="59">
        <f t="shared" si="0"/>
        <v>0</v>
      </c>
      <c r="M12" s="60" t="str">
        <f t="shared" si="1"/>
        <v>OK</v>
      </c>
      <c r="N12" s="19"/>
      <c r="O12" s="19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45" customHeight="1" x14ac:dyDescent="0.25">
      <c r="A13" s="94"/>
      <c r="B13" s="97"/>
      <c r="C13" s="68">
        <v>10</v>
      </c>
      <c r="D13" s="74" t="s">
        <v>71</v>
      </c>
      <c r="E13" s="70" t="s">
        <v>53</v>
      </c>
      <c r="F13" s="70" t="s">
        <v>67</v>
      </c>
      <c r="G13" s="70" t="s">
        <v>55</v>
      </c>
      <c r="H13" s="71" t="s">
        <v>68</v>
      </c>
      <c r="I13" s="72" t="s">
        <v>57</v>
      </c>
      <c r="J13" s="90">
        <v>18.61</v>
      </c>
      <c r="K13" s="61"/>
      <c r="L13" s="59">
        <f t="shared" si="0"/>
        <v>0</v>
      </c>
      <c r="M13" s="60" t="str">
        <f t="shared" si="1"/>
        <v>OK</v>
      </c>
      <c r="N13" s="19"/>
      <c r="O13" s="19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45" customHeight="1" x14ac:dyDescent="0.25">
      <c r="A14" s="94"/>
      <c r="B14" s="97"/>
      <c r="C14" s="68">
        <v>11</v>
      </c>
      <c r="D14" s="74" t="s">
        <v>72</v>
      </c>
      <c r="E14" s="70" t="s">
        <v>53</v>
      </c>
      <c r="F14" s="70" t="s">
        <v>54</v>
      </c>
      <c r="G14" s="70" t="s">
        <v>55</v>
      </c>
      <c r="H14" s="71" t="s">
        <v>73</v>
      </c>
      <c r="I14" s="72" t="s">
        <v>57</v>
      </c>
      <c r="J14" s="90">
        <v>18.61</v>
      </c>
      <c r="K14" s="61"/>
      <c r="L14" s="59">
        <f t="shared" si="0"/>
        <v>0</v>
      </c>
      <c r="M14" s="60" t="str">
        <f t="shared" si="1"/>
        <v>OK</v>
      </c>
      <c r="N14" s="19"/>
      <c r="O14" s="19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45" customHeight="1" x14ac:dyDescent="0.25">
      <c r="A15" s="94"/>
      <c r="B15" s="97"/>
      <c r="C15" s="68">
        <v>12</v>
      </c>
      <c r="D15" s="74" t="s">
        <v>74</v>
      </c>
      <c r="E15" s="70" t="s">
        <v>53</v>
      </c>
      <c r="F15" s="70" t="s">
        <v>54</v>
      </c>
      <c r="G15" s="70" t="s">
        <v>55</v>
      </c>
      <c r="H15" s="71" t="s">
        <v>73</v>
      </c>
      <c r="I15" s="72" t="s">
        <v>57</v>
      </c>
      <c r="J15" s="90">
        <v>19.2</v>
      </c>
      <c r="K15" s="61"/>
      <c r="L15" s="59">
        <f t="shared" si="0"/>
        <v>0</v>
      </c>
      <c r="M15" s="60" t="str">
        <f t="shared" si="1"/>
        <v>OK</v>
      </c>
      <c r="N15" s="19"/>
      <c r="O15" s="19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45" customHeight="1" x14ac:dyDescent="0.25">
      <c r="A16" s="94"/>
      <c r="B16" s="97"/>
      <c r="C16" s="68">
        <v>13</v>
      </c>
      <c r="D16" s="74" t="s">
        <v>75</v>
      </c>
      <c r="E16" s="70" t="s">
        <v>76</v>
      </c>
      <c r="F16" s="70" t="s">
        <v>77</v>
      </c>
      <c r="G16" s="70" t="s">
        <v>55</v>
      </c>
      <c r="H16" s="71" t="s">
        <v>78</v>
      </c>
      <c r="I16" s="72" t="s">
        <v>57</v>
      </c>
      <c r="J16" s="90">
        <v>8.25</v>
      </c>
      <c r="K16" s="61"/>
      <c r="L16" s="59">
        <f t="shared" si="0"/>
        <v>0</v>
      </c>
      <c r="M16" s="60" t="str">
        <f t="shared" si="1"/>
        <v>OK</v>
      </c>
      <c r="N16" s="19"/>
      <c r="O16" s="19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45" customHeight="1" x14ac:dyDescent="0.25">
      <c r="A17" s="94"/>
      <c r="B17" s="97"/>
      <c r="C17" s="68">
        <v>14</v>
      </c>
      <c r="D17" s="74" t="s">
        <v>79</v>
      </c>
      <c r="E17" s="70" t="s">
        <v>76</v>
      </c>
      <c r="F17" s="70" t="s">
        <v>77</v>
      </c>
      <c r="G17" s="70" t="s">
        <v>55</v>
      </c>
      <c r="H17" s="71" t="s">
        <v>78</v>
      </c>
      <c r="I17" s="72" t="s">
        <v>57</v>
      </c>
      <c r="J17" s="90">
        <v>8.25</v>
      </c>
      <c r="K17" s="61"/>
      <c r="L17" s="59">
        <f t="shared" si="0"/>
        <v>0</v>
      </c>
      <c r="M17" s="60" t="str">
        <f t="shared" si="1"/>
        <v>OK</v>
      </c>
      <c r="N17" s="19"/>
      <c r="O17" s="19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45" customHeight="1" x14ac:dyDescent="0.25">
      <c r="A18" s="94"/>
      <c r="B18" s="97"/>
      <c r="C18" s="68">
        <v>15</v>
      </c>
      <c r="D18" s="74" t="s">
        <v>80</v>
      </c>
      <c r="E18" s="70" t="s">
        <v>76</v>
      </c>
      <c r="F18" s="70" t="s">
        <v>77</v>
      </c>
      <c r="G18" s="70" t="s">
        <v>55</v>
      </c>
      <c r="H18" s="71" t="s">
        <v>78</v>
      </c>
      <c r="I18" s="72" t="s">
        <v>57</v>
      </c>
      <c r="J18" s="90">
        <v>8.25</v>
      </c>
      <c r="K18" s="61"/>
      <c r="L18" s="59">
        <f t="shared" si="0"/>
        <v>0</v>
      </c>
      <c r="M18" s="60" t="str">
        <f t="shared" si="1"/>
        <v>OK</v>
      </c>
      <c r="N18" s="19"/>
      <c r="O18" s="19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45" customHeight="1" x14ac:dyDescent="0.25">
      <c r="A19" s="94"/>
      <c r="B19" s="97"/>
      <c r="C19" s="68">
        <v>16</v>
      </c>
      <c r="D19" s="74" t="s">
        <v>81</v>
      </c>
      <c r="E19" s="70" t="s">
        <v>76</v>
      </c>
      <c r="F19" s="70" t="s">
        <v>77</v>
      </c>
      <c r="G19" s="70" t="s">
        <v>55</v>
      </c>
      <c r="H19" s="71" t="s">
        <v>78</v>
      </c>
      <c r="I19" s="72" t="s">
        <v>57</v>
      </c>
      <c r="J19" s="90">
        <v>8.25</v>
      </c>
      <c r="K19" s="61"/>
      <c r="L19" s="59">
        <f t="shared" si="0"/>
        <v>0</v>
      </c>
      <c r="M19" s="60" t="str">
        <f t="shared" si="1"/>
        <v>OK</v>
      </c>
      <c r="N19" s="19"/>
      <c r="O19" s="19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45" customHeight="1" x14ac:dyDescent="0.25">
      <c r="A20" s="94"/>
      <c r="B20" s="97"/>
      <c r="C20" s="68">
        <v>17</v>
      </c>
      <c r="D20" s="74" t="s">
        <v>82</v>
      </c>
      <c r="E20" s="70" t="s">
        <v>76</v>
      </c>
      <c r="F20" s="70" t="s">
        <v>77</v>
      </c>
      <c r="G20" s="70" t="s">
        <v>55</v>
      </c>
      <c r="H20" s="71" t="s">
        <v>78</v>
      </c>
      <c r="I20" s="72" t="s">
        <v>57</v>
      </c>
      <c r="J20" s="90">
        <v>8.25</v>
      </c>
      <c r="K20" s="62"/>
      <c r="L20" s="59">
        <f t="shared" si="0"/>
        <v>0</v>
      </c>
      <c r="M20" s="60" t="str">
        <f t="shared" si="1"/>
        <v>OK</v>
      </c>
      <c r="N20" s="19"/>
      <c r="O20" s="19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45" customHeight="1" x14ac:dyDescent="0.25">
      <c r="A21" s="94"/>
      <c r="B21" s="97"/>
      <c r="C21" s="68">
        <v>18</v>
      </c>
      <c r="D21" s="74" t="s">
        <v>83</v>
      </c>
      <c r="E21" s="70" t="s">
        <v>76</v>
      </c>
      <c r="F21" s="70" t="s">
        <v>77</v>
      </c>
      <c r="G21" s="70" t="s">
        <v>55</v>
      </c>
      <c r="H21" s="75" t="s">
        <v>78</v>
      </c>
      <c r="I21" s="72" t="s">
        <v>57</v>
      </c>
      <c r="J21" s="90">
        <v>8.25</v>
      </c>
      <c r="K21" s="62"/>
      <c r="L21" s="59">
        <f t="shared" si="0"/>
        <v>0</v>
      </c>
      <c r="M21" s="60" t="str">
        <f t="shared" si="1"/>
        <v>OK</v>
      </c>
      <c r="N21" s="19"/>
      <c r="O21" s="19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45" customHeight="1" x14ac:dyDescent="0.25">
      <c r="A22" s="94"/>
      <c r="B22" s="97"/>
      <c r="C22" s="68">
        <v>19</v>
      </c>
      <c r="D22" s="74" t="s">
        <v>84</v>
      </c>
      <c r="E22" s="70" t="s">
        <v>76</v>
      </c>
      <c r="F22" s="70" t="s">
        <v>77</v>
      </c>
      <c r="G22" s="70" t="s">
        <v>55</v>
      </c>
      <c r="H22" s="71" t="s">
        <v>78</v>
      </c>
      <c r="I22" s="72" t="s">
        <v>57</v>
      </c>
      <c r="J22" s="90">
        <v>8.25</v>
      </c>
      <c r="K22" s="62"/>
      <c r="L22" s="59">
        <f t="shared" si="0"/>
        <v>0</v>
      </c>
      <c r="M22" s="60" t="str">
        <f t="shared" si="1"/>
        <v>OK</v>
      </c>
      <c r="N22" s="19"/>
      <c r="O22" s="19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45" customHeight="1" x14ac:dyDescent="0.25">
      <c r="A23" s="94"/>
      <c r="B23" s="97"/>
      <c r="C23" s="68">
        <v>20</v>
      </c>
      <c r="D23" s="74" t="s">
        <v>85</v>
      </c>
      <c r="E23" s="70" t="s">
        <v>76</v>
      </c>
      <c r="F23" s="70" t="s">
        <v>77</v>
      </c>
      <c r="G23" s="70" t="s">
        <v>55</v>
      </c>
      <c r="H23" s="71" t="s">
        <v>78</v>
      </c>
      <c r="I23" s="72" t="s">
        <v>57</v>
      </c>
      <c r="J23" s="90">
        <v>8.25</v>
      </c>
      <c r="K23" s="62"/>
      <c r="L23" s="59">
        <f t="shared" si="0"/>
        <v>0</v>
      </c>
      <c r="M23" s="60" t="str">
        <f t="shared" si="1"/>
        <v>OK</v>
      </c>
      <c r="N23" s="19"/>
      <c r="O23" s="19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45" customHeight="1" x14ac:dyDescent="0.25">
      <c r="A24" s="94"/>
      <c r="B24" s="97"/>
      <c r="C24" s="68">
        <v>21</v>
      </c>
      <c r="D24" s="74" t="s">
        <v>86</v>
      </c>
      <c r="E24" s="70" t="s">
        <v>76</v>
      </c>
      <c r="F24" s="70" t="s">
        <v>77</v>
      </c>
      <c r="G24" s="70" t="s">
        <v>55</v>
      </c>
      <c r="H24" s="71" t="s">
        <v>78</v>
      </c>
      <c r="I24" s="72" t="s">
        <v>57</v>
      </c>
      <c r="J24" s="90">
        <v>8.25</v>
      </c>
      <c r="K24" s="62"/>
      <c r="L24" s="59">
        <f t="shared" si="0"/>
        <v>0</v>
      </c>
      <c r="M24" s="60" t="str">
        <f t="shared" si="1"/>
        <v>OK</v>
      </c>
      <c r="N24" s="19"/>
      <c r="O24" s="19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45" customHeight="1" x14ac:dyDescent="0.25">
      <c r="A25" s="94"/>
      <c r="B25" s="97"/>
      <c r="C25" s="68">
        <v>22</v>
      </c>
      <c r="D25" s="69" t="s">
        <v>87</v>
      </c>
      <c r="E25" s="70" t="s">
        <v>53</v>
      </c>
      <c r="F25" s="70" t="s">
        <v>88</v>
      </c>
      <c r="G25" s="70" t="s">
        <v>55</v>
      </c>
      <c r="H25" s="71" t="s">
        <v>89</v>
      </c>
      <c r="I25" s="72" t="s">
        <v>57</v>
      </c>
      <c r="J25" s="90">
        <v>20.11</v>
      </c>
      <c r="K25" s="62"/>
      <c r="L25" s="59">
        <f t="shared" si="0"/>
        <v>0</v>
      </c>
      <c r="M25" s="60" t="str">
        <f t="shared" si="1"/>
        <v>OK</v>
      </c>
      <c r="N25" s="19"/>
      <c r="O25" s="19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45" customHeight="1" x14ac:dyDescent="0.25">
      <c r="A26" s="94"/>
      <c r="B26" s="97"/>
      <c r="C26" s="68">
        <v>23</v>
      </c>
      <c r="D26" s="69" t="s">
        <v>90</v>
      </c>
      <c r="E26" s="70" t="s">
        <v>53</v>
      </c>
      <c r="F26" s="70" t="s">
        <v>88</v>
      </c>
      <c r="G26" s="70" t="s">
        <v>55</v>
      </c>
      <c r="H26" s="71" t="s">
        <v>89</v>
      </c>
      <c r="I26" s="72" t="s">
        <v>57</v>
      </c>
      <c r="J26" s="90">
        <v>17.46</v>
      </c>
      <c r="K26" s="62"/>
      <c r="L26" s="59">
        <f t="shared" si="0"/>
        <v>0</v>
      </c>
      <c r="M26" s="60" t="str">
        <f t="shared" si="1"/>
        <v>OK</v>
      </c>
      <c r="N26" s="19"/>
      <c r="O26" s="19"/>
      <c r="P26" s="36"/>
      <c r="Q26" s="36"/>
      <c r="R26" s="36"/>
      <c r="S26" s="36"/>
      <c r="T26" s="36"/>
      <c r="U26" s="36"/>
      <c r="V26" s="36"/>
      <c r="W26" s="36"/>
      <c r="X26" s="36"/>
    </row>
    <row r="27" spans="1:24" ht="45" customHeight="1" x14ac:dyDescent="0.25">
      <c r="A27" s="94"/>
      <c r="B27" s="97"/>
      <c r="C27" s="68">
        <v>24</v>
      </c>
      <c r="D27" s="74" t="s">
        <v>91</v>
      </c>
      <c r="E27" s="70" t="s">
        <v>92</v>
      </c>
      <c r="F27" s="70" t="s">
        <v>93</v>
      </c>
      <c r="G27" s="70" t="s">
        <v>94</v>
      </c>
      <c r="H27" s="71" t="s">
        <v>95</v>
      </c>
      <c r="I27" s="72" t="s">
        <v>57</v>
      </c>
      <c r="J27" s="90">
        <v>104.93</v>
      </c>
      <c r="K27" s="62"/>
      <c r="L27" s="59">
        <f t="shared" si="0"/>
        <v>0</v>
      </c>
      <c r="M27" s="60" t="str">
        <f t="shared" si="1"/>
        <v>OK</v>
      </c>
      <c r="N27" s="19"/>
      <c r="O27" s="19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45" customHeight="1" x14ac:dyDescent="0.25">
      <c r="A28" s="94"/>
      <c r="B28" s="97"/>
      <c r="C28" s="68">
        <v>25</v>
      </c>
      <c r="D28" s="74" t="s">
        <v>96</v>
      </c>
      <c r="E28" s="70" t="s">
        <v>92</v>
      </c>
      <c r="F28" s="70" t="s">
        <v>93</v>
      </c>
      <c r="G28" s="70" t="s">
        <v>94</v>
      </c>
      <c r="H28" s="71" t="s">
        <v>95</v>
      </c>
      <c r="I28" s="72" t="s">
        <v>57</v>
      </c>
      <c r="J28" s="90">
        <v>128.06</v>
      </c>
      <c r="K28" s="62"/>
      <c r="L28" s="59">
        <f t="shared" si="0"/>
        <v>0</v>
      </c>
      <c r="M28" s="60" t="str">
        <f t="shared" si="1"/>
        <v>OK</v>
      </c>
      <c r="N28" s="19"/>
      <c r="O28" s="19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45" customHeight="1" x14ac:dyDescent="0.25">
      <c r="A29" s="94"/>
      <c r="B29" s="97"/>
      <c r="C29" s="68">
        <v>26</v>
      </c>
      <c r="D29" s="74" t="s">
        <v>97</v>
      </c>
      <c r="E29" s="70" t="s">
        <v>92</v>
      </c>
      <c r="F29" s="70" t="s">
        <v>93</v>
      </c>
      <c r="G29" s="70" t="s">
        <v>94</v>
      </c>
      <c r="H29" s="71" t="s">
        <v>95</v>
      </c>
      <c r="I29" s="72" t="s">
        <v>57</v>
      </c>
      <c r="J29" s="90">
        <v>171.7</v>
      </c>
      <c r="K29" s="62"/>
      <c r="L29" s="59">
        <f t="shared" si="0"/>
        <v>0</v>
      </c>
      <c r="M29" s="60" t="str">
        <f t="shared" si="1"/>
        <v>OK</v>
      </c>
      <c r="N29" s="19"/>
      <c r="O29" s="19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45" customHeight="1" x14ac:dyDescent="0.25">
      <c r="A30" s="94"/>
      <c r="B30" s="97"/>
      <c r="C30" s="68">
        <v>27</v>
      </c>
      <c r="D30" s="74" t="s">
        <v>98</v>
      </c>
      <c r="E30" s="73" t="s">
        <v>53</v>
      </c>
      <c r="F30" s="73" t="s">
        <v>99</v>
      </c>
      <c r="G30" s="73" t="s">
        <v>55</v>
      </c>
      <c r="H30" s="73" t="s">
        <v>78</v>
      </c>
      <c r="I30" s="72" t="s">
        <v>57</v>
      </c>
      <c r="J30" s="90">
        <v>110</v>
      </c>
      <c r="K30" s="62"/>
      <c r="L30" s="59">
        <f t="shared" si="0"/>
        <v>0</v>
      </c>
      <c r="M30" s="60" t="str">
        <f t="shared" si="1"/>
        <v>OK</v>
      </c>
      <c r="N30" s="19"/>
      <c r="O30" s="19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45" customHeight="1" x14ac:dyDescent="0.25">
      <c r="A31" s="95"/>
      <c r="B31" s="98"/>
      <c r="C31" s="68">
        <v>28</v>
      </c>
      <c r="D31" s="74" t="s">
        <v>100</v>
      </c>
      <c r="E31" s="73" t="s">
        <v>53</v>
      </c>
      <c r="F31" s="73" t="s">
        <v>101</v>
      </c>
      <c r="G31" s="73" t="s">
        <v>55</v>
      </c>
      <c r="H31" s="73" t="s">
        <v>102</v>
      </c>
      <c r="I31" s="72" t="s">
        <v>57</v>
      </c>
      <c r="J31" s="90">
        <v>14.76</v>
      </c>
      <c r="K31" s="62"/>
      <c r="L31" s="59">
        <f t="shared" si="0"/>
        <v>0</v>
      </c>
      <c r="M31" s="60" t="str">
        <f t="shared" si="1"/>
        <v>OK</v>
      </c>
      <c r="N31" s="19"/>
      <c r="O31" s="19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45" customHeight="1" x14ac:dyDescent="0.25">
      <c r="A32" s="99">
        <v>3</v>
      </c>
      <c r="B32" s="102" t="s">
        <v>103</v>
      </c>
      <c r="C32" s="76">
        <v>61</v>
      </c>
      <c r="D32" s="77" t="s">
        <v>104</v>
      </c>
      <c r="E32" s="78" t="s">
        <v>92</v>
      </c>
      <c r="F32" s="78" t="s">
        <v>105</v>
      </c>
      <c r="G32" s="79">
        <v>2505</v>
      </c>
      <c r="H32" s="80" t="s">
        <v>106</v>
      </c>
      <c r="I32" s="81" t="s">
        <v>107</v>
      </c>
      <c r="J32" s="91">
        <v>11</v>
      </c>
      <c r="K32" s="62"/>
      <c r="L32" s="59">
        <f t="shared" si="0"/>
        <v>0</v>
      </c>
      <c r="M32" s="60" t="str">
        <f t="shared" si="1"/>
        <v>OK</v>
      </c>
      <c r="N32" s="19"/>
      <c r="O32" s="19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45" customHeight="1" x14ac:dyDescent="0.25">
      <c r="A33" s="100"/>
      <c r="B33" s="103"/>
      <c r="C33" s="76">
        <v>62</v>
      </c>
      <c r="D33" s="77" t="s">
        <v>108</v>
      </c>
      <c r="E33" s="82" t="s">
        <v>92</v>
      </c>
      <c r="F33" s="82" t="s">
        <v>109</v>
      </c>
      <c r="G33" s="79">
        <v>2505</v>
      </c>
      <c r="H33" s="80" t="s">
        <v>106</v>
      </c>
      <c r="I33" s="81" t="s">
        <v>107</v>
      </c>
      <c r="J33" s="91">
        <v>19</v>
      </c>
      <c r="K33" s="62"/>
      <c r="L33" s="59">
        <f t="shared" si="0"/>
        <v>0</v>
      </c>
      <c r="M33" s="60" t="str">
        <f t="shared" si="1"/>
        <v>OK</v>
      </c>
      <c r="N33" s="19"/>
      <c r="O33" s="19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45" customHeight="1" x14ac:dyDescent="0.25">
      <c r="A34" s="101"/>
      <c r="B34" s="104"/>
      <c r="C34" s="76">
        <v>63</v>
      </c>
      <c r="D34" s="77" t="s">
        <v>110</v>
      </c>
      <c r="E34" s="82" t="s">
        <v>92</v>
      </c>
      <c r="F34" s="82" t="s">
        <v>111</v>
      </c>
      <c r="G34" s="79">
        <v>2505</v>
      </c>
      <c r="H34" s="80" t="s">
        <v>106</v>
      </c>
      <c r="I34" s="81" t="s">
        <v>107</v>
      </c>
      <c r="J34" s="91">
        <v>58.75</v>
      </c>
      <c r="K34" s="62">
        <v>4</v>
      </c>
      <c r="L34" s="59">
        <f t="shared" si="0"/>
        <v>0</v>
      </c>
      <c r="M34" s="60" t="str">
        <f t="shared" si="1"/>
        <v>OK</v>
      </c>
      <c r="N34" s="19">
        <v>4</v>
      </c>
      <c r="O34" s="19"/>
      <c r="P34" s="36"/>
      <c r="Q34" s="36"/>
      <c r="R34" s="36"/>
      <c r="S34" s="36"/>
      <c r="T34" s="36"/>
      <c r="U34" s="36"/>
      <c r="V34" s="36"/>
      <c r="W34" s="36"/>
      <c r="X34" s="36"/>
    </row>
  </sheetData>
  <mergeCells count="19">
    <mergeCell ref="A4:A31"/>
    <mergeCell ref="B4:B31"/>
    <mergeCell ref="A32:A34"/>
    <mergeCell ref="B32:B34"/>
    <mergeCell ref="U1:U2"/>
    <mergeCell ref="V1:V2"/>
    <mergeCell ref="W1:W2"/>
    <mergeCell ref="X1:X2"/>
    <mergeCell ref="A2:M2"/>
    <mergeCell ref="N1:N2"/>
    <mergeCell ref="A1:C1"/>
    <mergeCell ref="D1:G1"/>
    <mergeCell ref="H1:M1"/>
    <mergeCell ref="T1:T2"/>
    <mergeCell ref="O1:O2"/>
    <mergeCell ref="P1:P2"/>
    <mergeCell ref="Q1:Q2"/>
    <mergeCell ref="R1:R2"/>
    <mergeCell ref="S1:S2"/>
  </mergeCells>
  <conditionalFormatting sqref="O4">
    <cfRule type="cellIs" dxfId="23" priority="10" stopIfTrue="1" operator="greaterThan">
      <formula>0</formula>
    </cfRule>
    <cfRule type="cellIs" dxfId="22" priority="11" stopIfTrue="1" operator="greaterThan">
      <formula>0</formula>
    </cfRule>
    <cfRule type="cellIs" dxfId="21" priority="12" stopIfTrue="1" operator="greaterThan">
      <formula>0</formula>
    </cfRule>
  </conditionalFormatting>
  <conditionalFormatting sqref="O5:O34">
    <cfRule type="cellIs" dxfId="20" priority="7" stopIfTrue="1" operator="greaterThan">
      <formula>0</formula>
    </cfRule>
    <cfRule type="cellIs" dxfId="19" priority="8" stopIfTrue="1" operator="greaterThan">
      <formula>0</formula>
    </cfRule>
    <cfRule type="cellIs" dxfId="18" priority="9" stopIfTrue="1" operator="greaterThan">
      <formula>0</formula>
    </cfRule>
  </conditionalFormatting>
  <conditionalFormatting sqref="N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N5:N3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zoomScale="80" zoomScaleNormal="80" workbookViewId="0">
      <selection activeCell="H41" sqref="H41:L41"/>
    </sheetView>
  </sheetViews>
  <sheetFormatPr defaultColWidth="9.7109375" defaultRowHeight="15" x14ac:dyDescent="0.25"/>
  <cols>
    <col min="1" max="1" width="10.5703125" style="1" customWidth="1"/>
    <col min="2" max="2" width="28.140625" style="1" customWidth="1"/>
    <col min="3" max="3" width="7.5703125" style="32" customWidth="1"/>
    <col min="4" max="4" width="37.28515625" style="1" customWidth="1"/>
    <col min="5" max="5" width="19.7109375" style="1" customWidth="1"/>
    <col min="6" max="7" width="16" style="1" customWidth="1"/>
    <col min="8" max="8" width="13.42578125" style="37" customWidth="1"/>
    <col min="9" max="9" width="13.28515625" style="33" customWidth="1"/>
    <col min="10" max="10" width="12.5703125" style="17" customWidth="1"/>
    <col min="11" max="11" width="17.140625" style="15" customWidth="1"/>
    <col min="12" max="12" width="16.7109375" style="15" customWidth="1"/>
    <col min="13" max="16384" width="9.7109375" style="15"/>
  </cols>
  <sheetData>
    <row r="1" spans="1:12" ht="51" customHeight="1" x14ac:dyDescent="0.25">
      <c r="A1" s="118" t="s">
        <v>47</v>
      </c>
      <c r="B1" s="118"/>
      <c r="C1" s="118"/>
      <c r="D1" s="118" t="s">
        <v>45</v>
      </c>
      <c r="E1" s="118"/>
      <c r="F1" s="118"/>
      <c r="G1" s="67"/>
      <c r="H1" s="119" t="s">
        <v>46</v>
      </c>
      <c r="I1" s="119"/>
      <c r="J1" s="119"/>
      <c r="K1" s="119"/>
      <c r="L1" s="119"/>
    </row>
    <row r="2" spans="1:12" s="16" customFormat="1" ht="30" x14ac:dyDescent="0.2">
      <c r="A2" s="83" t="s">
        <v>5</v>
      </c>
      <c r="B2" s="83" t="s">
        <v>48</v>
      </c>
      <c r="C2" s="83" t="s">
        <v>3</v>
      </c>
      <c r="D2" s="84" t="s">
        <v>30</v>
      </c>
      <c r="E2" s="85" t="s">
        <v>4</v>
      </c>
      <c r="F2" s="85" t="s">
        <v>49</v>
      </c>
      <c r="G2" s="86" t="s">
        <v>1</v>
      </c>
      <c r="H2" s="30" t="s">
        <v>23</v>
      </c>
      <c r="I2" s="31" t="s">
        <v>24</v>
      </c>
      <c r="J2" s="29" t="s">
        <v>25</v>
      </c>
      <c r="K2" s="29" t="s">
        <v>26</v>
      </c>
      <c r="L2" s="29" t="s">
        <v>27</v>
      </c>
    </row>
    <row r="3" spans="1:12" ht="30" customHeight="1" x14ac:dyDescent="0.25">
      <c r="A3" s="93">
        <v>1</v>
      </c>
      <c r="B3" s="96" t="s">
        <v>51</v>
      </c>
      <c r="C3" s="68">
        <v>1</v>
      </c>
      <c r="D3" s="69" t="s">
        <v>52</v>
      </c>
      <c r="E3" s="70" t="s">
        <v>53</v>
      </c>
      <c r="F3" s="70" t="s">
        <v>54</v>
      </c>
      <c r="G3" s="90">
        <v>9.4</v>
      </c>
      <c r="H3" s="54">
        <f>'CEART '!K4+CEFID!K4+CERES!K4</f>
        <v>600</v>
      </c>
      <c r="I3" s="23">
        <f>SUM('CEART '!K4-'CEART '!L4)*(CEFID!K4-CEFID!L4)*(CERES!K4-CERES!L4)</f>
        <v>0</v>
      </c>
      <c r="J3" s="24">
        <f t="shared" ref="J3" si="0">H3-I3</f>
        <v>600</v>
      </c>
      <c r="K3" s="25">
        <f>G3*H3</f>
        <v>5640</v>
      </c>
      <c r="L3" s="25">
        <f>G3*I3</f>
        <v>0</v>
      </c>
    </row>
    <row r="4" spans="1:12" ht="30" customHeight="1" x14ac:dyDescent="0.25">
      <c r="A4" s="94"/>
      <c r="B4" s="97"/>
      <c r="C4" s="68">
        <v>2</v>
      </c>
      <c r="D4" s="69" t="s">
        <v>58</v>
      </c>
      <c r="E4" s="73" t="s">
        <v>53</v>
      </c>
      <c r="F4" s="73" t="s">
        <v>54</v>
      </c>
      <c r="G4" s="90">
        <v>12.33</v>
      </c>
      <c r="H4" s="54">
        <f>'CEART '!K5+CEFID!K5+CERES!K5</f>
        <v>240</v>
      </c>
      <c r="I4" s="23">
        <f>SUM('CEART '!K5-'CEART '!L5)*(CEFID!K5-CEFID!L5)*(CERES!K5-CERES!L5)</f>
        <v>0</v>
      </c>
      <c r="J4" s="24">
        <f t="shared" ref="J4:J33" si="1">H4-I4</f>
        <v>240</v>
      </c>
      <c r="K4" s="25">
        <f t="shared" ref="K4:K33" si="2">G4*H4</f>
        <v>2959.2</v>
      </c>
      <c r="L4" s="25">
        <f t="shared" ref="L4:L33" si="3">G4*I4</f>
        <v>0</v>
      </c>
    </row>
    <row r="5" spans="1:12" ht="30" customHeight="1" x14ac:dyDescent="0.25">
      <c r="A5" s="94"/>
      <c r="B5" s="97"/>
      <c r="C5" s="68">
        <v>3</v>
      </c>
      <c r="D5" s="69" t="s">
        <v>59</v>
      </c>
      <c r="E5" s="70" t="s">
        <v>53</v>
      </c>
      <c r="F5" s="70" t="s">
        <v>54</v>
      </c>
      <c r="G5" s="90">
        <v>20.11</v>
      </c>
      <c r="H5" s="54">
        <f>'CEART '!K6+CEFID!K6+CERES!K6</f>
        <v>400</v>
      </c>
      <c r="I5" s="23">
        <f>SUM('CEART '!K6-'CEART '!L6)*(CEFID!K6-CEFID!L6)*(CERES!K6-CERES!L6)</f>
        <v>0</v>
      </c>
      <c r="J5" s="24">
        <f t="shared" si="1"/>
        <v>400</v>
      </c>
      <c r="K5" s="25">
        <f t="shared" si="2"/>
        <v>8044</v>
      </c>
      <c r="L5" s="25">
        <f t="shared" si="3"/>
        <v>0</v>
      </c>
    </row>
    <row r="6" spans="1:12" ht="30" customHeight="1" x14ac:dyDescent="0.25">
      <c r="A6" s="94"/>
      <c r="B6" s="97"/>
      <c r="C6" s="68">
        <v>4</v>
      </c>
      <c r="D6" s="69" t="s">
        <v>61</v>
      </c>
      <c r="E6" s="70" t="s">
        <v>53</v>
      </c>
      <c r="F6" s="70" t="s">
        <v>62</v>
      </c>
      <c r="G6" s="90">
        <v>28.09</v>
      </c>
      <c r="H6" s="54">
        <f>'CEART '!K7+CEFID!K7+CERES!K7</f>
        <v>200</v>
      </c>
      <c r="I6" s="23">
        <f>SUM('CEART '!K7-'CEART '!L7)*(CEFID!K7-CEFID!L7)*(CERES!K7-CERES!L7)</f>
        <v>0</v>
      </c>
      <c r="J6" s="24">
        <f t="shared" si="1"/>
        <v>200</v>
      </c>
      <c r="K6" s="25">
        <f t="shared" si="2"/>
        <v>5618</v>
      </c>
      <c r="L6" s="25">
        <f t="shared" si="3"/>
        <v>0</v>
      </c>
    </row>
    <row r="7" spans="1:12" ht="30" customHeight="1" x14ac:dyDescent="0.25">
      <c r="A7" s="94"/>
      <c r="B7" s="97"/>
      <c r="C7" s="68">
        <v>5</v>
      </c>
      <c r="D7" s="69" t="s">
        <v>64</v>
      </c>
      <c r="E7" s="70" t="s">
        <v>53</v>
      </c>
      <c r="F7" s="70" t="s">
        <v>62</v>
      </c>
      <c r="G7" s="90">
        <v>27.38</v>
      </c>
      <c r="H7" s="54">
        <f>'CEART '!K8+CEFID!K8+CERES!K8</f>
        <v>320</v>
      </c>
      <c r="I7" s="23">
        <f>SUM('CEART '!K8-'CEART '!L8)*(CEFID!K8-CEFID!L8)*(CERES!K8-CERES!L8)</f>
        <v>0</v>
      </c>
      <c r="J7" s="24">
        <f t="shared" si="1"/>
        <v>320</v>
      </c>
      <c r="K7" s="25">
        <f t="shared" si="2"/>
        <v>8761.6</v>
      </c>
      <c r="L7" s="25">
        <f t="shared" si="3"/>
        <v>0</v>
      </c>
    </row>
    <row r="8" spans="1:12" ht="30" customHeight="1" x14ac:dyDescent="0.25">
      <c r="A8" s="94"/>
      <c r="B8" s="97"/>
      <c r="C8" s="68">
        <v>6</v>
      </c>
      <c r="D8" s="69" t="s">
        <v>65</v>
      </c>
      <c r="E8" s="70" t="s">
        <v>53</v>
      </c>
      <c r="F8" s="70" t="s">
        <v>62</v>
      </c>
      <c r="G8" s="90">
        <v>27.71</v>
      </c>
      <c r="H8" s="54">
        <f>'CEART '!K9+CEFID!K9+CERES!K9</f>
        <v>60</v>
      </c>
      <c r="I8" s="23">
        <f>SUM('CEART '!K9-'CEART '!L9)*(CEFID!K9-CEFID!L9)*(CERES!K9-CERES!L9)</f>
        <v>0</v>
      </c>
      <c r="J8" s="24">
        <f t="shared" si="1"/>
        <v>60</v>
      </c>
      <c r="K8" s="25">
        <f t="shared" si="2"/>
        <v>1662.6000000000001</v>
      </c>
      <c r="L8" s="25">
        <f t="shared" si="3"/>
        <v>0</v>
      </c>
    </row>
    <row r="9" spans="1:12" ht="30" customHeight="1" x14ac:dyDescent="0.25">
      <c r="A9" s="94"/>
      <c r="B9" s="97"/>
      <c r="C9" s="68">
        <v>7</v>
      </c>
      <c r="D9" s="74" t="s">
        <v>66</v>
      </c>
      <c r="E9" s="70" t="s">
        <v>53</v>
      </c>
      <c r="F9" s="70" t="s">
        <v>67</v>
      </c>
      <c r="G9" s="90">
        <v>18.61</v>
      </c>
      <c r="H9" s="54">
        <f>'CEART '!K10+CEFID!K10+CERES!K10</f>
        <v>250</v>
      </c>
      <c r="I9" s="23">
        <f>SUM('CEART '!K10-'CEART '!L10)*(CEFID!K10-CEFID!L10)*(CERES!K10-CERES!L10)</f>
        <v>0</v>
      </c>
      <c r="J9" s="24">
        <f t="shared" si="1"/>
        <v>250</v>
      </c>
      <c r="K9" s="25">
        <f t="shared" si="2"/>
        <v>4652.5</v>
      </c>
      <c r="L9" s="25">
        <f t="shared" si="3"/>
        <v>0</v>
      </c>
    </row>
    <row r="10" spans="1:12" ht="30" customHeight="1" x14ac:dyDescent="0.25">
      <c r="A10" s="94"/>
      <c r="B10" s="97"/>
      <c r="C10" s="68">
        <v>8</v>
      </c>
      <c r="D10" s="74" t="s">
        <v>69</v>
      </c>
      <c r="E10" s="70" t="s">
        <v>53</v>
      </c>
      <c r="F10" s="70" t="s">
        <v>67</v>
      </c>
      <c r="G10" s="90">
        <v>18.61</v>
      </c>
      <c r="H10" s="54">
        <f>'CEART '!K11+CEFID!K11+CERES!K11</f>
        <v>120</v>
      </c>
      <c r="I10" s="23">
        <f>SUM('CEART '!K11-'CEART '!L11)*(CEFID!K11-CEFID!L11)*(CERES!K11-CERES!L11)</f>
        <v>0</v>
      </c>
      <c r="J10" s="24">
        <f t="shared" si="1"/>
        <v>120</v>
      </c>
      <c r="K10" s="25">
        <f t="shared" si="2"/>
        <v>2233.1999999999998</v>
      </c>
      <c r="L10" s="25">
        <f t="shared" si="3"/>
        <v>0</v>
      </c>
    </row>
    <row r="11" spans="1:12" ht="30" customHeight="1" x14ac:dyDescent="0.25">
      <c r="A11" s="94"/>
      <c r="B11" s="97"/>
      <c r="C11" s="68">
        <v>9</v>
      </c>
      <c r="D11" s="74" t="s">
        <v>70</v>
      </c>
      <c r="E11" s="70" t="s">
        <v>53</v>
      </c>
      <c r="F11" s="70" t="s">
        <v>67</v>
      </c>
      <c r="G11" s="90">
        <v>18.61</v>
      </c>
      <c r="H11" s="54">
        <f>'CEART '!K12+CEFID!K12+CERES!K12</f>
        <v>120</v>
      </c>
      <c r="I11" s="23">
        <f>SUM('CEART '!K12-'CEART '!L12)*(CEFID!K12-CEFID!L12)*(CERES!K12-CERES!L12)</f>
        <v>0</v>
      </c>
      <c r="J11" s="24">
        <f t="shared" si="1"/>
        <v>120</v>
      </c>
      <c r="K11" s="25">
        <f t="shared" si="2"/>
        <v>2233.1999999999998</v>
      </c>
      <c r="L11" s="25">
        <f t="shared" si="3"/>
        <v>0</v>
      </c>
    </row>
    <row r="12" spans="1:12" ht="30" customHeight="1" x14ac:dyDescent="0.25">
      <c r="A12" s="94"/>
      <c r="B12" s="97"/>
      <c r="C12" s="68">
        <v>10</v>
      </c>
      <c r="D12" s="74" t="s">
        <v>71</v>
      </c>
      <c r="E12" s="70" t="s">
        <v>53</v>
      </c>
      <c r="F12" s="70" t="s">
        <v>67</v>
      </c>
      <c r="G12" s="90">
        <v>18.61</v>
      </c>
      <c r="H12" s="54">
        <f>'CEART '!K13+CEFID!K13+CERES!K13</f>
        <v>120</v>
      </c>
      <c r="I12" s="23">
        <f>SUM('CEART '!K13-'CEART '!L13)*(CEFID!K13-CEFID!L13)*(CERES!K13-CERES!L13)</f>
        <v>0</v>
      </c>
      <c r="J12" s="24">
        <f t="shared" si="1"/>
        <v>120</v>
      </c>
      <c r="K12" s="25">
        <f t="shared" si="2"/>
        <v>2233.1999999999998</v>
      </c>
      <c r="L12" s="25">
        <f t="shared" si="3"/>
        <v>0</v>
      </c>
    </row>
    <row r="13" spans="1:12" ht="30" customHeight="1" x14ac:dyDescent="0.25">
      <c r="A13" s="94"/>
      <c r="B13" s="97"/>
      <c r="C13" s="68">
        <v>11</v>
      </c>
      <c r="D13" s="74" t="s">
        <v>72</v>
      </c>
      <c r="E13" s="70" t="s">
        <v>53</v>
      </c>
      <c r="F13" s="70" t="s">
        <v>54</v>
      </c>
      <c r="G13" s="90">
        <v>18.61</v>
      </c>
      <c r="H13" s="54">
        <f>'CEART '!K14+CEFID!K14+CERES!K14</f>
        <v>100</v>
      </c>
      <c r="I13" s="23">
        <f>SUM('CEART '!K14-'CEART '!L14)*(CEFID!K14-CEFID!L14)*(CERES!K14-CERES!L14)</f>
        <v>0</v>
      </c>
      <c r="J13" s="24">
        <f t="shared" si="1"/>
        <v>100</v>
      </c>
      <c r="K13" s="25">
        <f t="shared" si="2"/>
        <v>1861</v>
      </c>
      <c r="L13" s="25">
        <f t="shared" si="3"/>
        <v>0</v>
      </c>
    </row>
    <row r="14" spans="1:12" ht="30" customHeight="1" x14ac:dyDescent="0.25">
      <c r="A14" s="94"/>
      <c r="B14" s="97"/>
      <c r="C14" s="68">
        <v>12</v>
      </c>
      <c r="D14" s="74" t="s">
        <v>74</v>
      </c>
      <c r="E14" s="70" t="s">
        <v>53</v>
      </c>
      <c r="F14" s="70" t="s">
        <v>54</v>
      </c>
      <c r="G14" s="90">
        <v>19.2</v>
      </c>
      <c r="H14" s="54">
        <f>'CEART '!K15+CEFID!K15+CERES!K15</f>
        <v>100</v>
      </c>
      <c r="I14" s="23">
        <f>SUM('CEART '!K15-'CEART '!L15)*(CEFID!K15-CEFID!L15)*(CERES!K15-CERES!L15)</f>
        <v>0</v>
      </c>
      <c r="J14" s="24">
        <f t="shared" si="1"/>
        <v>100</v>
      </c>
      <c r="K14" s="25">
        <f t="shared" si="2"/>
        <v>1920</v>
      </c>
      <c r="L14" s="25">
        <f t="shared" si="3"/>
        <v>0</v>
      </c>
    </row>
    <row r="15" spans="1:12" ht="30" customHeight="1" x14ac:dyDescent="0.25">
      <c r="A15" s="94"/>
      <c r="B15" s="97"/>
      <c r="C15" s="68">
        <v>13</v>
      </c>
      <c r="D15" s="74" t="s">
        <v>75</v>
      </c>
      <c r="E15" s="70" t="s">
        <v>76</v>
      </c>
      <c r="F15" s="70" t="s">
        <v>77</v>
      </c>
      <c r="G15" s="90">
        <v>8.25</v>
      </c>
      <c r="H15" s="54">
        <f>'CEART '!K16+CEFID!K16+CERES!K16</f>
        <v>10</v>
      </c>
      <c r="I15" s="23">
        <f>SUM('CEART '!K16-'CEART '!L16)*(CEFID!K16-CEFID!L16)*(CERES!K16-CERES!L16)</f>
        <v>0</v>
      </c>
      <c r="J15" s="24">
        <f t="shared" si="1"/>
        <v>10</v>
      </c>
      <c r="K15" s="25">
        <f t="shared" si="2"/>
        <v>82.5</v>
      </c>
      <c r="L15" s="25">
        <f t="shared" si="3"/>
        <v>0</v>
      </c>
    </row>
    <row r="16" spans="1:12" ht="30" customHeight="1" x14ac:dyDescent="0.25">
      <c r="A16" s="94"/>
      <c r="B16" s="97"/>
      <c r="C16" s="68">
        <v>14</v>
      </c>
      <c r="D16" s="74" t="s">
        <v>79</v>
      </c>
      <c r="E16" s="70" t="s">
        <v>76</v>
      </c>
      <c r="F16" s="70" t="s">
        <v>77</v>
      </c>
      <c r="G16" s="90">
        <v>8.25</v>
      </c>
      <c r="H16" s="54">
        <f>'CEART '!K17+CEFID!K17+CERES!K17</f>
        <v>5</v>
      </c>
      <c r="I16" s="23">
        <f>SUM('CEART '!K17-'CEART '!L17)*(CEFID!K17-CEFID!L17)*(CERES!K17-CERES!L17)</f>
        <v>0</v>
      </c>
      <c r="J16" s="24">
        <f t="shared" si="1"/>
        <v>5</v>
      </c>
      <c r="K16" s="25">
        <f t="shared" si="2"/>
        <v>41.25</v>
      </c>
      <c r="L16" s="25">
        <f t="shared" si="3"/>
        <v>0</v>
      </c>
    </row>
    <row r="17" spans="1:12" ht="30" customHeight="1" x14ac:dyDescent="0.25">
      <c r="A17" s="94"/>
      <c r="B17" s="97"/>
      <c r="C17" s="68">
        <v>15</v>
      </c>
      <c r="D17" s="74" t="s">
        <v>80</v>
      </c>
      <c r="E17" s="70" t="s">
        <v>76</v>
      </c>
      <c r="F17" s="70" t="s">
        <v>77</v>
      </c>
      <c r="G17" s="90">
        <v>8.25</v>
      </c>
      <c r="H17" s="54">
        <f>'CEART '!K18+CEFID!K18+CERES!K18</f>
        <v>10</v>
      </c>
      <c r="I17" s="23">
        <f>SUM('CEART '!K18-'CEART '!L18)*(CEFID!K18-CEFID!L18)*(CERES!K18-CERES!L18)</f>
        <v>0</v>
      </c>
      <c r="J17" s="24">
        <f t="shared" si="1"/>
        <v>10</v>
      </c>
      <c r="K17" s="25">
        <f t="shared" si="2"/>
        <v>82.5</v>
      </c>
      <c r="L17" s="25">
        <f t="shared" si="3"/>
        <v>0</v>
      </c>
    </row>
    <row r="18" spans="1:12" ht="30" customHeight="1" x14ac:dyDescent="0.25">
      <c r="A18" s="94"/>
      <c r="B18" s="97"/>
      <c r="C18" s="68">
        <v>16</v>
      </c>
      <c r="D18" s="74" t="s">
        <v>81</v>
      </c>
      <c r="E18" s="70" t="s">
        <v>76</v>
      </c>
      <c r="F18" s="70" t="s">
        <v>77</v>
      </c>
      <c r="G18" s="90">
        <v>8.25</v>
      </c>
      <c r="H18" s="54">
        <f>'CEART '!K19+CEFID!K19+CERES!K19</f>
        <v>10</v>
      </c>
      <c r="I18" s="23">
        <f>SUM('CEART '!K19-'CEART '!L19)*(CEFID!K19-CEFID!L19)*(CERES!K19-CERES!L19)</f>
        <v>0</v>
      </c>
      <c r="J18" s="24">
        <f t="shared" si="1"/>
        <v>10</v>
      </c>
      <c r="K18" s="25">
        <f t="shared" si="2"/>
        <v>82.5</v>
      </c>
      <c r="L18" s="25">
        <f t="shared" si="3"/>
        <v>0</v>
      </c>
    </row>
    <row r="19" spans="1:12" ht="30" customHeight="1" x14ac:dyDescent="0.25">
      <c r="A19" s="94"/>
      <c r="B19" s="97"/>
      <c r="C19" s="68">
        <v>17</v>
      </c>
      <c r="D19" s="74" t="s">
        <v>82</v>
      </c>
      <c r="E19" s="70" t="s">
        <v>76</v>
      </c>
      <c r="F19" s="70" t="s">
        <v>77</v>
      </c>
      <c r="G19" s="90">
        <v>8.25</v>
      </c>
      <c r="H19" s="54">
        <f>'CEART '!K20+CEFID!K20+CERES!K20</f>
        <v>5</v>
      </c>
      <c r="I19" s="23">
        <f>SUM('CEART '!K20-'CEART '!L20)*(CEFID!K20-CEFID!L20)*(CERES!K20-CERES!L20)</f>
        <v>0</v>
      </c>
      <c r="J19" s="24">
        <f t="shared" si="1"/>
        <v>5</v>
      </c>
      <c r="K19" s="25">
        <f t="shared" si="2"/>
        <v>41.25</v>
      </c>
      <c r="L19" s="25">
        <f t="shared" si="3"/>
        <v>0</v>
      </c>
    </row>
    <row r="20" spans="1:12" ht="30" customHeight="1" x14ac:dyDescent="0.25">
      <c r="A20" s="94"/>
      <c r="B20" s="97"/>
      <c r="C20" s="68">
        <v>18</v>
      </c>
      <c r="D20" s="74" t="s">
        <v>83</v>
      </c>
      <c r="E20" s="70" t="s">
        <v>76</v>
      </c>
      <c r="F20" s="70" t="s">
        <v>77</v>
      </c>
      <c r="G20" s="90">
        <v>8.25</v>
      </c>
      <c r="H20" s="54">
        <f>'CEART '!K21+CEFID!K21+CERES!K21</f>
        <v>10</v>
      </c>
      <c r="I20" s="23">
        <f>SUM('CEART '!K21-'CEART '!L21)*(CEFID!K21-CEFID!L21)*(CERES!K21-CERES!L21)</f>
        <v>0</v>
      </c>
      <c r="J20" s="24">
        <f t="shared" si="1"/>
        <v>10</v>
      </c>
      <c r="K20" s="25">
        <f t="shared" si="2"/>
        <v>82.5</v>
      </c>
      <c r="L20" s="25">
        <f t="shared" si="3"/>
        <v>0</v>
      </c>
    </row>
    <row r="21" spans="1:12" ht="30" customHeight="1" x14ac:dyDescent="0.25">
      <c r="A21" s="94"/>
      <c r="B21" s="97"/>
      <c r="C21" s="68">
        <v>19</v>
      </c>
      <c r="D21" s="74" t="s">
        <v>84</v>
      </c>
      <c r="E21" s="70" t="s">
        <v>76</v>
      </c>
      <c r="F21" s="70" t="s">
        <v>77</v>
      </c>
      <c r="G21" s="90">
        <v>8.25</v>
      </c>
      <c r="H21" s="54">
        <f>'CEART '!K22+CEFID!K22+CERES!K22</f>
        <v>5</v>
      </c>
      <c r="I21" s="23">
        <f>SUM('CEART '!K22-'CEART '!L22)*(CEFID!K22-CEFID!L22)*(CERES!K22-CERES!L22)</f>
        <v>0</v>
      </c>
      <c r="J21" s="24">
        <f t="shared" si="1"/>
        <v>5</v>
      </c>
      <c r="K21" s="25">
        <f t="shared" si="2"/>
        <v>41.25</v>
      </c>
      <c r="L21" s="25">
        <f t="shared" si="3"/>
        <v>0</v>
      </c>
    </row>
    <row r="22" spans="1:12" s="39" customFormat="1" ht="30" customHeight="1" x14ac:dyDescent="0.25">
      <c r="A22" s="94"/>
      <c r="B22" s="97"/>
      <c r="C22" s="68">
        <v>20</v>
      </c>
      <c r="D22" s="74" t="s">
        <v>85</v>
      </c>
      <c r="E22" s="70" t="s">
        <v>76</v>
      </c>
      <c r="F22" s="70" t="s">
        <v>77</v>
      </c>
      <c r="G22" s="90">
        <v>8.25</v>
      </c>
      <c r="H22" s="54">
        <f>'CEART '!K23+CEFID!K23+CERES!K23</f>
        <v>10</v>
      </c>
      <c r="I22" s="23">
        <f>SUM('CEART '!K23-'CEART '!L23)*(CEFID!K23-CEFID!L23)*(CERES!K23-CERES!L23)</f>
        <v>0</v>
      </c>
      <c r="J22" s="24">
        <f t="shared" si="1"/>
        <v>10</v>
      </c>
      <c r="K22" s="25">
        <f t="shared" si="2"/>
        <v>82.5</v>
      </c>
      <c r="L22" s="25">
        <f t="shared" si="3"/>
        <v>0</v>
      </c>
    </row>
    <row r="23" spans="1:12" s="39" customFormat="1" ht="30" customHeight="1" x14ac:dyDescent="0.25">
      <c r="A23" s="94"/>
      <c r="B23" s="97"/>
      <c r="C23" s="68">
        <v>21</v>
      </c>
      <c r="D23" s="74" t="s">
        <v>86</v>
      </c>
      <c r="E23" s="70" t="s">
        <v>76</v>
      </c>
      <c r="F23" s="70" t="s">
        <v>77</v>
      </c>
      <c r="G23" s="90">
        <v>8.25</v>
      </c>
      <c r="H23" s="54">
        <f>'CEART '!K24+CEFID!K24+CERES!K24</f>
        <v>10</v>
      </c>
      <c r="I23" s="23">
        <f>SUM('CEART '!K24-'CEART '!L24)*(CEFID!K24-CEFID!L24)*(CERES!K24-CERES!L24)</f>
        <v>0</v>
      </c>
      <c r="J23" s="24">
        <f t="shared" si="1"/>
        <v>10</v>
      </c>
      <c r="K23" s="25">
        <f t="shared" si="2"/>
        <v>82.5</v>
      </c>
      <c r="L23" s="25">
        <f t="shared" si="3"/>
        <v>0</v>
      </c>
    </row>
    <row r="24" spans="1:12" s="27" customFormat="1" ht="30" customHeight="1" x14ac:dyDescent="0.25">
      <c r="A24" s="94"/>
      <c r="B24" s="97"/>
      <c r="C24" s="68">
        <v>22</v>
      </c>
      <c r="D24" s="69" t="s">
        <v>87</v>
      </c>
      <c r="E24" s="70" t="s">
        <v>53</v>
      </c>
      <c r="F24" s="70" t="s">
        <v>88</v>
      </c>
      <c r="G24" s="90">
        <v>20.11</v>
      </c>
      <c r="H24" s="54">
        <f>'CEART '!K25+CEFID!K25+CERES!K25</f>
        <v>450</v>
      </c>
      <c r="I24" s="23">
        <f>SUM('CEART '!K25-'CEART '!L25)*(CEFID!K25-CEFID!L25)*(CERES!K25-CERES!L25)</f>
        <v>0</v>
      </c>
      <c r="J24" s="24">
        <f t="shared" si="1"/>
        <v>450</v>
      </c>
      <c r="K24" s="25">
        <f t="shared" si="2"/>
        <v>9049.5</v>
      </c>
      <c r="L24" s="25">
        <f t="shared" si="3"/>
        <v>0</v>
      </c>
    </row>
    <row r="25" spans="1:12" s="27" customFormat="1" ht="30" customHeight="1" x14ac:dyDescent="0.25">
      <c r="A25" s="94"/>
      <c r="B25" s="97"/>
      <c r="C25" s="68">
        <v>23</v>
      </c>
      <c r="D25" s="69" t="s">
        <v>90</v>
      </c>
      <c r="E25" s="70" t="s">
        <v>53</v>
      </c>
      <c r="F25" s="70" t="s">
        <v>88</v>
      </c>
      <c r="G25" s="90">
        <v>17.46</v>
      </c>
      <c r="H25" s="54">
        <f>'CEART '!K26+CEFID!K26+CERES!K26</f>
        <v>500</v>
      </c>
      <c r="I25" s="23">
        <f>SUM('CEART '!K26-'CEART '!L26)*(CEFID!K26-CEFID!L26)*(CERES!K26-CERES!L26)</f>
        <v>0</v>
      </c>
      <c r="J25" s="24">
        <f t="shared" si="1"/>
        <v>500</v>
      </c>
      <c r="K25" s="25">
        <f t="shared" si="2"/>
        <v>8730</v>
      </c>
      <c r="L25" s="25">
        <f t="shared" si="3"/>
        <v>0</v>
      </c>
    </row>
    <row r="26" spans="1:12" s="27" customFormat="1" ht="30" customHeight="1" x14ac:dyDescent="0.25">
      <c r="A26" s="94"/>
      <c r="B26" s="97"/>
      <c r="C26" s="68">
        <v>24</v>
      </c>
      <c r="D26" s="74" t="s">
        <v>91</v>
      </c>
      <c r="E26" s="70" t="s">
        <v>92</v>
      </c>
      <c r="F26" s="70" t="s">
        <v>93</v>
      </c>
      <c r="G26" s="90">
        <v>104.93</v>
      </c>
      <c r="H26" s="54">
        <f>'CEART '!K27+CEFID!K27+CERES!K27</f>
        <v>2</v>
      </c>
      <c r="I26" s="23">
        <f>SUM('CEART '!K27-'CEART '!L27)*(CEFID!K27-CEFID!L27)*(CERES!K27-CERES!L27)</f>
        <v>0</v>
      </c>
      <c r="J26" s="24">
        <f t="shared" si="1"/>
        <v>2</v>
      </c>
      <c r="K26" s="25">
        <f t="shared" si="2"/>
        <v>209.86</v>
      </c>
      <c r="L26" s="25">
        <f t="shared" si="3"/>
        <v>0</v>
      </c>
    </row>
    <row r="27" spans="1:12" s="27" customFormat="1" ht="30" customHeight="1" x14ac:dyDescent="0.25">
      <c r="A27" s="94"/>
      <c r="B27" s="97"/>
      <c r="C27" s="68">
        <v>25</v>
      </c>
      <c r="D27" s="74" t="s">
        <v>96</v>
      </c>
      <c r="E27" s="70" t="s">
        <v>92</v>
      </c>
      <c r="F27" s="70" t="s">
        <v>93</v>
      </c>
      <c r="G27" s="90">
        <v>128.06</v>
      </c>
      <c r="H27" s="54">
        <f>'CEART '!K28+CEFID!K28+CERES!K28</f>
        <v>2</v>
      </c>
      <c r="I27" s="23">
        <f>SUM('CEART '!K28-'CEART '!L28)*(CEFID!K28-CEFID!L28)*(CERES!K28-CERES!L28)</f>
        <v>0</v>
      </c>
      <c r="J27" s="24">
        <f t="shared" si="1"/>
        <v>2</v>
      </c>
      <c r="K27" s="25">
        <f t="shared" si="2"/>
        <v>256.12</v>
      </c>
      <c r="L27" s="25">
        <f t="shared" si="3"/>
        <v>0</v>
      </c>
    </row>
    <row r="28" spans="1:12" s="27" customFormat="1" ht="30" customHeight="1" x14ac:dyDescent="0.25">
      <c r="A28" s="94"/>
      <c r="B28" s="97"/>
      <c r="C28" s="68">
        <v>26</v>
      </c>
      <c r="D28" s="74" t="s">
        <v>97</v>
      </c>
      <c r="E28" s="70" t="s">
        <v>92</v>
      </c>
      <c r="F28" s="70" t="s">
        <v>93</v>
      </c>
      <c r="G28" s="90">
        <v>171.7</v>
      </c>
      <c r="H28" s="54">
        <f>'CEART '!K29+CEFID!K29+CERES!K29</f>
        <v>2</v>
      </c>
      <c r="I28" s="23">
        <f>SUM('CEART '!K29-'CEART '!L29)*(CEFID!K29-CEFID!L29)*(CERES!K29-CERES!L29)</f>
        <v>0</v>
      </c>
      <c r="J28" s="24">
        <f t="shared" si="1"/>
        <v>2</v>
      </c>
      <c r="K28" s="25">
        <f t="shared" si="2"/>
        <v>343.4</v>
      </c>
      <c r="L28" s="25">
        <f t="shared" si="3"/>
        <v>0</v>
      </c>
    </row>
    <row r="29" spans="1:12" s="27" customFormat="1" ht="30" customHeight="1" x14ac:dyDescent="0.25">
      <c r="A29" s="94"/>
      <c r="B29" s="97"/>
      <c r="C29" s="68">
        <v>27</v>
      </c>
      <c r="D29" s="74" t="s">
        <v>98</v>
      </c>
      <c r="E29" s="73" t="s">
        <v>53</v>
      </c>
      <c r="F29" s="73" t="s">
        <v>99</v>
      </c>
      <c r="G29" s="90">
        <v>110</v>
      </c>
      <c r="H29" s="54">
        <f>'CEART '!K30+CEFID!K30+CERES!K30</f>
        <v>40</v>
      </c>
      <c r="I29" s="23">
        <f>SUM('CEART '!K30-'CEART '!L30)*(CEFID!K30-CEFID!L30)*(CERES!K30-CERES!L30)</f>
        <v>0</v>
      </c>
      <c r="J29" s="24">
        <f t="shared" si="1"/>
        <v>40</v>
      </c>
      <c r="K29" s="25">
        <f t="shared" si="2"/>
        <v>4400</v>
      </c>
      <c r="L29" s="25">
        <f t="shared" si="3"/>
        <v>0</v>
      </c>
    </row>
    <row r="30" spans="1:12" s="27" customFormat="1" ht="30" customHeight="1" x14ac:dyDescent="0.25">
      <c r="A30" s="95"/>
      <c r="B30" s="98"/>
      <c r="C30" s="68">
        <v>28</v>
      </c>
      <c r="D30" s="74" t="s">
        <v>100</v>
      </c>
      <c r="E30" s="73" t="s">
        <v>53</v>
      </c>
      <c r="F30" s="73" t="s">
        <v>101</v>
      </c>
      <c r="G30" s="90">
        <v>14.76</v>
      </c>
      <c r="H30" s="54">
        <f>'CEART '!K31+CEFID!K31+CERES!K31</f>
        <v>30</v>
      </c>
      <c r="I30" s="23">
        <f>SUM('CEART '!K31-'CEART '!L31)*(CEFID!K31-CEFID!L31)*(CERES!K31-CERES!L31)</f>
        <v>0</v>
      </c>
      <c r="J30" s="24">
        <f t="shared" si="1"/>
        <v>30</v>
      </c>
      <c r="K30" s="25">
        <f t="shared" si="2"/>
        <v>442.8</v>
      </c>
      <c r="L30" s="25">
        <f t="shared" si="3"/>
        <v>0</v>
      </c>
    </row>
    <row r="31" spans="1:12" s="27" customFormat="1" ht="30" customHeight="1" x14ac:dyDescent="0.25">
      <c r="A31" s="99">
        <v>3</v>
      </c>
      <c r="B31" s="102" t="s">
        <v>103</v>
      </c>
      <c r="C31" s="76">
        <v>61</v>
      </c>
      <c r="D31" s="77" t="s">
        <v>104</v>
      </c>
      <c r="E31" s="78" t="s">
        <v>92</v>
      </c>
      <c r="F31" s="78" t="s">
        <v>105</v>
      </c>
      <c r="G31" s="91">
        <v>11</v>
      </c>
      <c r="H31" s="54">
        <f>'CEART '!K32+CEFID!K32+CERES!K32</f>
        <v>12</v>
      </c>
      <c r="I31" s="23">
        <f>SUM('CEART '!K32-'CEART '!L32)*(CEFID!K32-CEFID!L32)*(CERES!K32-CERES!L32)</f>
        <v>0</v>
      </c>
      <c r="J31" s="24">
        <f t="shared" si="1"/>
        <v>12</v>
      </c>
      <c r="K31" s="25">
        <f t="shared" si="2"/>
        <v>132</v>
      </c>
      <c r="L31" s="25">
        <f t="shared" si="3"/>
        <v>0</v>
      </c>
    </row>
    <row r="32" spans="1:12" s="27" customFormat="1" ht="30" customHeight="1" x14ac:dyDescent="0.25">
      <c r="A32" s="100"/>
      <c r="B32" s="103"/>
      <c r="C32" s="76">
        <v>62</v>
      </c>
      <c r="D32" s="77" t="s">
        <v>108</v>
      </c>
      <c r="E32" s="82" t="s">
        <v>92</v>
      </c>
      <c r="F32" s="82" t="s">
        <v>109</v>
      </c>
      <c r="G32" s="91">
        <v>19</v>
      </c>
      <c r="H32" s="54">
        <f>'CEART '!K33+CEFID!K33+CERES!K33</f>
        <v>12</v>
      </c>
      <c r="I32" s="23">
        <f>SUM('CEART '!K33-'CEART '!L33)*(CEFID!K33-CEFID!L33)*(CERES!K33-CERES!L33)</f>
        <v>0</v>
      </c>
      <c r="J32" s="24">
        <f t="shared" si="1"/>
        <v>12</v>
      </c>
      <c r="K32" s="25">
        <f t="shared" si="2"/>
        <v>228</v>
      </c>
      <c r="L32" s="25">
        <f t="shared" si="3"/>
        <v>0</v>
      </c>
    </row>
    <row r="33" spans="1:12" s="27" customFormat="1" ht="30" customHeight="1" x14ac:dyDescent="0.25">
      <c r="A33" s="101"/>
      <c r="B33" s="104"/>
      <c r="C33" s="76">
        <v>63</v>
      </c>
      <c r="D33" s="77" t="s">
        <v>110</v>
      </c>
      <c r="E33" s="82" t="s">
        <v>92</v>
      </c>
      <c r="F33" s="82" t="s">
        <v>111</v>
      </c>
      <c r="G33" s="91">
        <v>58.75</v>
      </c>
      <c r="H33" s="54">
        <f>'CEART '!K34+CEFID!K34+CERES!K34</f>
        <v>64</v>
      </c>
      <c r="I33" s="23">
        <f>SUM('CEART '!K34-'CEART '!L34)*(CEFID!K34-CEFID!L34)*(CERES!K34-CERES!L34)</f>
        <v>0</v>
      </c>
      <c r="J33" s="24">
        <f t="shared" si="1"/>
        <v>64</v>
      </c>
      <c r="K33" s="25">
        <f t="shared" si="2"/>
        <v>3760</v>
      </c>
      <c r="L33" s="25">
        <f t="shared" si="3"/>
        <v>0</v>
      </c>
    </row>
    <row r="34" spans="1:12" s="27" customFormat="1" ht="28.5" customHeight="1" x14ac:dyDescent="0.25">
      <c r="A34" s="1"/>
      <c r="B34" s="1"/>
      <c r="C34" s="32"/>
      <c r="D34" s="1"/>
      <c r="E34" s="1"/>
      <c r="F34" s="1"/>
      <c r="G34" s="1"/>
      <c r="K34" s="63">
        <f>SUM(K3:K33)</f>
        <v>75988.929999999993</v>
      </c>
      <c r="L34" s="63">
        <f>SUM(L3:L33)</f>
        <v>0</v>
      </c>
    </row>
    <row r="35" spans="1:12" s="27" customFormat="1" x14ac:dyDescent="0.25">
      <c r="A35" s="1"/>
      <c r="B35" s="1"/>
      <c r="C35" s="32"/>
      <c r="D35" s="1"/>
      <c r="E35" s="1"/>
      <c r="F35" s="1"/>
      <c r="G35" s="1"/>
    </row>
    <row r="36" spans="1:12" s="27" customFormat="1" x14ac:dyDescent="0.25">
      <c r="A36" s="1"/>
      <c r="B36" s="1"/>
      <c r="C36" s="32"/>
      <c r="D36" s="1"/>
      <c r="E36" s="1"/>
      <c r="F36" s="1"/>
      <c r="G36" s="1"/>
    </row>
    <row r="37" spans="1:12" s="27" customFormat="1" x14ac:dyDescent="0.25">
      <c r="A37" s="1"/>
      <c r="B37" s="1"/>
      <c r="C37" s="32"/>
      <c r="D37" s="1"/>
      <c r="E37" s="1"/>
      <c r="F37" s="1"/>
      <c r="G37" s="1"/>
    </row>
    <row r="38" spans="1:12" s="27" customFormat="1" x14ac:dyDescent="0.25">
      <c r="A38" s="1"/>
      <c r="B38" s="1"/>
      <c r="C38" s="32"/>
      <c r="D38" s="1"/>
      <c r="E38" s="1"/>
      <c r="F38" s="1"/>
      <c r="G38" s="1"/>
    </row>
    <row r="39" spans="1:12" s="27" customFormat="1" x14ac:dyDescent="0.25">
      <c r="A39" s="1"/>
      <c r="B39" s="1"/>
      <c r="C39" s="32"/>
      <c r="D39" s="1"/>
      <c r="E39" s="1"/>
      <c r="F39" s="1"/>
      <c r="G39" s="1"/>
      <c r="H39" s="120" t="str">
        <f>D1</f>
        <v xml:space="preserve">OBJETO:AQUISIÇÃO DE TECIDOS, AVIAMENTOS E MATERIAIS PARA ARTESANATO PARA A UDESC </v>
      </c>
      <c r="I39" s="120"/>
      <c r="J39" s="120"/>
      <c r="K39" s="120"/>
      <c r="L39" s="120"/>
    </row>
    <row r="40" spans="1:12" s="27" customFormat="1" x14ac:dyDescent="0.25">
      <c r="A40" s="1"/>
      <c r="B40" s="1"/>
      <c r="C40" s="32"/>
      <c r="D40" s="1"/>
      <c r="E40" s="1"/>
      <c r="F40" s="1"/>
      <c r="G40" s="1"/>
      <c r="H40" s="120" t="str">
        <f>H1</f>
        <v>VIGÊNCIA DA ATA: 23/05/2019 até 22/05/2020</v>
      </c>
      <c r="I40" s="120"/>
      <c r="J40" s="120"/>
      <c r="K40" s="120"/>
      <c r="L40" s="120"/>
    </row>
    <row r="41" spans="1:12" s="27" customFormat="1" x14ac:dyDescent="0.25">
      <c r="A41" s="1"/>
      <c r="B41" s="1"/>
      <c r="C41" s="32"/>
      <c r="D41" s="1"/>
      <c r="E41" s="1"/>
      <c r="F41" s="1"/>
      <c r="G41" s="1"/>
      <c r="H41" s="121" t="str">
        <f>A1</f>
        <v>PROCESSO: 640/2019/UDESC</v>
      </c>
      <c r="I41" s="121"/>
      <c r="J41" s="121"/>
      <c r="K41" s="121"/>
      <c r="L41" s="121"/>
    </row>
    <row r="42" spans="1:12" s="27" customFormat="1" x14ac:dyDescent="0.25">
      <c r="A42" s="1"/>
      <c r="B42" s="1"/>
      <c r="C42" s="32"/>
      <c r="D42" s="1"/>
      <c r="E42" s="1"/>
      <c r="F42" s="1"/>
      <c r="G42" s="1"/>
      <c r="H42" s="115" t="s">
        <v>39</v>
      </c>
      <c r="I42" s="116"/>
      <c r="J42" s="116"/>
      <c r="K42" s="117"/>
      <c r="L42" s="55">
        <f>K34</f>
        <v>75988.929999999993</v>
      </c>
    </row>
    <row r="43" spans="1:12" s="27" customFormat="1" x14ac:dyDescent="0.25">
      <c r="A43" s="1"/>
      <c r="B43" s="1"/>
      <c r="C43" s="32"/>
      <c r="D43" s="1"/>
      <c r="E43" s="1"/>
      <c r="F43" s="1"/>
      <c r="G43" s="1"/>
      <c r="H43" s="109" t="s">
        <v>27</v>
      </c>
      <c r="I43" s="110"/>
      <c r="J43" s="110"/>
      <c r="K43" s="111"/>
      <c r="L43" s="56">
        <f>L34</f>
        <v>0</v>
      </c>
    </row>
    <row r="44" spans="1:12" s="27" customFormat="1" x14ac:dyDescent="0.25">
      <c r="A44" s="1"/>
      <c r="B44" s="1"/>
      <c r="C44" s="32"/>
      <c r="D44" s="1"/>
      <c r="E44" s="1"/>
      <c r="F44" s="1"/>
      <c r="G44" s="1"/>
      <c r="H44" s="109" t="s">
        <v>28</v>
      </c>
      <c r="I44" s="110"/>
      <c r="J44" s="110"/>
      <c r="K44" s="111"/>
      <c r="L44" s="56"/>
    </row>
    <row r="45" spans="1:12" s="27" customFormat="1" x14ac:dyDescent="0.25">
      <c r="A45" s="1"/>
      <c r="B45" s="1"/>
      <c r="C45" s="32"/>
      <c r="D45" s="1"/>
      <c r="E45" s="1"/>
      <c r="F45" s="1"/>
      <c r="G45" s="1"/>
      <c r="H45" s="112" t="s">
        <v>29</v>
      </c>
      <c r="I45" s="113"/>
      <c r="J45" s="113"/>
      <c r="K45" s="114"/>
      <c r="L45" s="57">
        <f>L43/L42</f>
        <v>0</v>
      </c>
    </row>
    <row r="46" spans="1:12" s="27" customFormat="1" x14ac:dyDescent="0.25">
      <c r="A46" s="1"/>
      <c r="B46" s="1"/>
      <c r="C46" s="32"/>
      <c r="D46" s="1"/>
      <c r="E46" s="1"/>
      <c r="F46" s="1"/>
      <c r="G46" s="1"/>
      <c r="H46" s="64" t="s">
        <v>40</v>
      </c>
      <c r="I46" s="65"/>
      <c r="J46" s="65"/>
      <c r="K46" s="65"/>
      <c r="L46" s="66"/>
    </row>
    <row r="47" spans="1:12" s="27" customFormat="1" x14ac:dyDescent="0.25">
      <c r="A47" s="1"/>
      <c r="B47" s="1"/>
      <c r="C47" s="32"/>
      <c r="D47" s="1"/>
      <c r="E47" s="1"/>
      <c r="F47" s="1"/>
      <c r="G47" s="1"/>
      <c r="H47" s="37"/>
      <c r="I47" s="33"/>
      <c r="J47" s="26"/>
    </row>
    <row r="48" spans="1:12" s="27" customFormat="1" x14ac:dyDescent="0.25">
      <c r="A48" s="1"/>
      <c r="B48" s="1"/>
      <c r="C48" s="32"/>
      <c r="D48" s="1"/>
      <c r="E48" s="1"/>
      <c r="F48" s="1"/>
      <c r="G48" s="1"/>
      <c r="H48" s="37"/>
      <c r="I48" s="33"/>
      <c r="J48" s="26"/>
    </row>
    <row r="49" spans="1:10" s="27" customFormat="1" x14ac:dyDescent="0.25">
      <c r="A49" s="1"/>
      <c r="B49" s="1"/>
      <c r="C49" s="32"/>
      <c r="D49" s="1"/>
      <c r="E49" s="1"/>
      <c r="F49" s="1"/>
      <c r="G49" s="1"/>
      <c r="H49" s="37"/>
      <c r="I49" s="33"/>
      <c r="J49" s="26"/>
    </row>
    <row r="50" spans="1:10" s="27" customFormat="1" x14ac:dyDescent="0.25">
      <c r="A50" s="1"/>
      <c r="B50" s="1"/>
      <c r="C50" s="32"/>
      <c r="D50" s="1"/>
      <c r="E50" s="1"/>
      <c r="F50" s="1"/>
      <c r="G50" s="1"/>
      <c r="H50" s="37"/>
      <c r="I50" s="33"/>
      <c r="J50" s="26"/>
    </row>
    <row r="51" spans="1:10" s="27" customFormat="1" x14ac:dyDescent="0.25">
      <c r="A51" s="1"/>
      <c r="B51" s="1"/>
      <c r="C51" s="32"/>
      <c r="D51" s="1"/>
      <c r="E51" s="1"/>
      <c r="F51" s="1"/>
      <c r="G51" s="1"/>
      <c r="H51" s="37"/>
      <c r="I51" s="33"/>
      <c r="J51" s="26"/>
    </row>
    <row r="52" spans="1:10" s="27" customFormat="1" x14ac:dyDescent="0.25">
      <c r="A52" s="1"/>
      <c r="B52" s="1"/>
      <c r="C52" s="32"/>
      <c r="D52" s="1"/>
      <c r="E52" s="1"/>
      <c r="F52" s="1"/>
      <c r="G52" s="1"/>
      <c r="H52" s="37"/>
      <c r="I52" s="33"/>
      <c r="J52" s="26"/>
    </row>
    <row r="53" spans="1:10" s="27" customFormat="1" x14ac:dyDescent="0.25">
      <c r="A53" s="1"/>
      <c r="B53" s="1"/>
      <c r="C53" s="32"/>
      <c r="D53" s="1"/>
      <c r="E53" s="1"/>
      <c r="F53" s="1"/>
      <c r="G53" s="1"/>
      <c r="H53" s="37"/>
      <c r="I53" s="33"/>
      <c r="J53" s="26"/>
    </row>
    <row r="54" spans="1:10" s="27" customFormat="1" x14ac:dyDescent="0.25">
      <c r="A54" s="1"/>
      <c r="B54" s="1"/>
      <c r="C54" s="32"/>
      <c r="D54" s="1"/>
      <c r="E54" s="1"/>
      <c r="F54" s="1"/>
      <c r="G54" s="1"/>
      <c r="H54" s="37"/>
      <c r="I54" s="33"/>
      <c r="J54" s="26"/>
    </row>
    <row r="55" spans="1:10" s="27" customFormat="1" x14ac:dyDescent="0.25">
      <c r="A55" s="1"/>
      <c r="B55" s="1"/>
      <c r="C55" s="32"/>
      <c r="D55" s="1"/>
      <c r="E55" s="1"/>
      <c r="F55" s="1"/>
      <c r="G55" s="1"/>
      <c r="H55" s="37"/>
      <c r="I55" s="33"/>
      <c r="J55" s="26"/>
    </row>
    <row r="56" spans="1:10" s="27" customFormat="1" x14ac:dyDescent="0.25">
      <c r="A56" s="1"/>
      <c r="B56" s="1"/>
      <c r="C56" s="32"/>
      <c r="D56" s="1"/>
      <c r="E56" s="1"/>
      <c r="F56" s="1"/>
      <c r="G56" s="1"/>
      <c r="H56" s="37"/>
      <c r="I56" s="33"/>
      <c r="J56" s="26"/>
    </row>
    <row r="57" spans="1:10" s="27" customFormat="1" x14ac:dyDescent="0.25">
      <c r="A57" s="1"/>
      <c r="B57" s="1"/>
      <c r="C57" s="32"/>
      <c r="D57" s="1"/>
      <c r="E57" s="1"/>
      <c r="F57" s="1"/>
      <c r="G57" s="1"/>
      <c r="H57" s="37"/>
      <c r="I57" s="33"/>
      <c r="J57" s="26"/>
    </row>
    <row r="58" spans="1:10" s="27" customFormat="1" x14ac:dyDescent="0.25">
      <c r="A58" s="1"/>
      <c r="B58" s="1"/>
      <c r="C58" s="32"/>
      <c r="D58" s="1"/>
      <c r="E58" s="1"/>
      <c r="F58" s="1"/>
      <c r="G58" s="1"/>
      <c r="H58" s="37"/>
      <c r="I58" s="33"/>
      <c r="J58" s="26"/>
    </row>
    <row r="59" spans="1:10" s="27" customFormat="1" x14ac:dyDescent="0.25">
      <c r="A59" s="1"/>
      <c r="B59" s="1"/>
      <c r="C59" s="32"/>
      <c r="D59" s="1"/>
      <c r="E59" s="1"/>
      <c r="F59" s="1"/>
      <c r="G59" s="1"/>
      <c r="H59" s="37"/>
      <c r="I59" s="33"/>
      <c r="J59" s="26"/>
    </row>
    <row r="60" spans="1:10" s="27" customFormat="1" x14ac:dyDescent="0.25">
      <c r="A60" s="1"/>
      <c r="B60" s="1"/>
      <c r="C60" s="32"/>
      <c r="D60" s="1"/>
      <c r="E60" s="1"/>
      <c r="F60" s="1"/>
      <c r="G60" s="1"/>
      <c r="H60" s="37"/>
      <c r="I60" s="33"/>
      <c r="J60" s="26"/>
    </row>
    <row r="61" spans="1:10" s="27" customFormat="1" x14ac:dyDescent="0.25">
      <c r="A61" s="1"/>
      <c r="B61" s="1"/>
      <c r="C61" s="32"/>
      <c r="D61" s="1"/>
      <c r="E61" s="1"/>
      <c r="F61" s="1"/>
      <c r="G61" s="1"/>
      <c r="H61" s="37"/>
      <c r="I61" s="33"/>
      <c r="J61" s="26"/>
    </row>
    <row r="62" spans="1:10" s="27" customFormat="1" x14ac:dyDescent="0.25">
      <c r="A62" s="1"/>
      <c r="B62" s="1"/>
      <c r="C62" s="32"/>
      <c r="D62" s="1"/>
      <c r="E62" s="1"/>
      <c r="F62" s="1"/>
      <c r="G62" s="1"/>
      <c r="H62" s="37"/>
      <c r="I62" s="33"/>
      <c r="J62" s="26"/>
    </row>
    <row r="63" spans="1:10" s="27" customFormat="1" x14ac:dyDescent="0.25">
      <c r="A63" s="1"/>
      <c r="B63" s="1"/>
      <c r="C63" s="32"/>
      <c r="D63" s="1"/>
      <c r="E63" s="1"/>
      <c r="F63" s="1"/>
      <c r="G63" s="1"/>
      <c r="H63" s="37"/>
      <c r="I63" s="33"/>
      <c r="J63" s="26"/>
    </row>
    <row r="64" spans="1:10" s="27" customFormat="1" x14ac:dyDescent="0.25">
      <c r="A64" s="1"/>
      <c r="B64" s="1"/>
      <c r="C64" s="32"/>
      <c r="D64" s="1"/>
      <c r="E64" s="1"/>
      <c r="F64" s="1"/>
      <c r="G64" s="1"/>
      <c r="H64" s="37"/>
      <c r="I64" s="33"/>
      <c r="J64" s="26"/>
    </row>
    <row r="65" spans="1:10" s="27" customFormat="1" x14ac:dyDescent="0.25">
      <c r="A65" s="1"/>
      <c r="B65" s="1"/>
      <c r="C65" s="32"/>
      <c r="D65" s="1"/>
      <c r="E65" s="1"/>
      <c r="F65" s="1"/>
      <c r="G65" s="1"/>
      <c r="H65" s="37"/>
      <c r="I65" s="33"/>
      <c r="J65" s="26"/>
    </row>
    <row r="66" spans="1:10" s="27" customFormat="1" x14ac:dyDescent="0.25">
      <c r="A66" s="1"/>
      <c r="B66" s="1"/>
      <c r="C66" s="32"/>
      <c r="D66" s="1"/>
      <c r="E66" s="1"/>
      <c r="F66" s="1"/>
      <c r="G66" s="1"/>
      <c r="H66" s="37"/>
      <c r="I66" s="33"/>
      <c r="J66" s="26"/>
    </row>
    <row r="67" spans="1:10" s="27" customFormat="1" x14ac:dyDescent="0.25">
      <c r="A67" s="1"/>
      <c r="B67" s="1"/>
      <c r="C67" s="32"/>
      <c r="D67" s="1"/>
      <c r="E67" s="1"/>
      <c r="F67" s="1"/>
      <c r="G67" s="1"/>
      <c r="H67" s="37"/>
      <c r="I67" s="33"/>
      <c r="J67" s="26"/>
    </row>
    <row r="68" spans="1:10" s="27" customFormat="1" x14ac:dyDescent="0.25">
      <c r="A68" s="1"/>
      <c r="B68" s="1"/>
      <c r="C68" s="32"/>
      <c r="D68" s="1"/>
      <c r="E68" s="1"/>
      <c r="F68" s="1"/>
      <c r="G68" s="1"/>
      <c r="H68" s="37"/>
      <c r="I68" s="33"/>
      <c r="J68" s="26"/>
    </row>
    <row r="69" spans="1:10" s="27" customFormat="1" x14ac:dyDescent="0.25">
      <c r="A69" s="1"/>
      <c r="B69" s="1"/>
      <c r="C69" s="32"/>
      <c r="D69" s="1"/>
      <c r="E69" s="1"/>
      <c r="F69" s="1"/>
      <c r="G69" s="1"/>
      <c r="H69" s="37"/>
      <c r="I69" s="33"/>
      <c r="J69" s="26"/>
    </row>
    <row r="70" spans="1:10" s="27" customFormat="1" x14ac:dyDescent="0.25">
      <c r="A70" s="1"/>
      <c r="B70" s="1"/>
      <c r="C70" s="32"/>
      <c r="D70" s="1"/>
      <c r="E70" s="1"/>
      <c r="F70" s="1"/>
      <c r="G70" s="1"/>
      <c r="H70" s="37"/>
      <c r="I70" s="33"/>
      <c r="J70" s="26"/>
    </row>
    <row r="71" spans="1:10" s="27" customFormat="1" x14ac:dyDescent="0.25">
      <c r="A71" s="1"/>
      <c r="B71" s="1"/>
      <c r="C71" s="32"/>
      <c r="D71" s="1"/>
      <c r="E71" s="1"/>
      <c r="F71" s="1"/>
      <c r="G71" s="1"/>
      <c r="H71" s="37"/>
      <c r="I71" s="33"/>
      <c r="J71" s="26"/>
    </row>
    <row r="72" spans="1:10" s="27" customFormat="1" x14ac:dyDescent="0.25">
      <c r="A72" s="1"/>
      <c r="B72" s="1"/>
      <c r="C72" s="32"/>
      <c r="D72" s="1"/>
      <c r="E72" s="1"/>
      <c r="F72" s="1"/>
      <c r="G72" s="1"/>
      <c r="H72" s="37"/>
      <c r="I72" s="33"/>
      <c r="J72" s="26"/>
    </row>
    <row r="73" spans="1:10" s="27" customFormat="1" x14ac:dyDescent="0.25">
      <c r="A73" s="1"/>
      <c r="B73" s="1"/>
      <c r="C73" s="32"/>
      <c r="D73" s="1"/>
      <c r="E73" s="1"/>
      <c r="F73" s="1"/>
      <c r="G73" s="1"/>
      <c r="H73" s="37"/>
      <c r="I73" s="33"/>
      <c r="J73" s="26"/>
    </row>
    <row r="74" spans="1:10" s="27" customFormat="1" x14ac:dyDescent="0.25">
      <c r="A74" s="1"/>
      <c r="B74" s="1"/>
      <c r="C74" s="32"/>
      <c r="D74" s="1"/>
      <c r="E74" s="1"/>
      <c r="F74" s="1"/>
      <c r="G74" s="1"/>
      <c r="H74" s="37"/>
      <c r="I74" s="33"/>
      <c r="J74" s="26"/>
    </row>
    <row r="75" spans="1:10" s="27" customFormat="1" x14ac:dyDescent="0.25">
      <c r="A75" s="1"/>
      <c r="B75" s="1"/>
      <c r="C75" s="32"/>
      <c r="D75" s="1"/>
      <c r="E75" s="1"/>
      <c r="F75" s="1"/>
      <c r="G75" s="1"/>
      <c r="H75" s="37"/>
      <c r="I75" s="33"/>
      <c r="J75" s="26"/>
    </row>
    <row r="76" spans="1:10" s="27" customFormat="1" x14ac:dyDescent="0.25">
      <c r="A76" s="1"/>
      <c r="B76" s="1"/>
      <c r="C76" s="32"/>
      <c r="D76" s="1"/>
      <c r="E76" s="1"/>
      <c r="F76" s="1"/>
      <c r="G76" s="1"/>
      <c r="H76" s="37"/>
      <c r="I76" s="33"/>
      <c r="J76" s="26"/>
    </row>
    <row r="77" spans="1:10" s="27" customFormat="1" x14ac:dyDescent="0.25">
      <c r="A77" s="1"/>
      <c r="B77" s="1"/>
      <c r="C77" s="32"/>
      <c r="D77" s="1"/>
      <c r="E77" s="1"/>
      <c r="F77" s="1"/>
      <c r="G77" s="1"/>
      <c r="H77" s="37"/>
      <c r="I77" s="33"/>
      <c r="J77" s="26"/>
    </row>
    <row r="78" spans="1:10" s="27" customFormat="1" x14ac:dyDescent="0.25">
      <c r="A78" s="1"/>
      <c r="B78" s="1"/>
      <c r="C78" s="32"/>
      <c r="D78" s="1"/>
      <c r="E78" s="1"/>
      <c r="F78" s="1"/>
      <c r="G78" s="1"/>
      <c r="H78" s="37"/>
      <c r="I78" s="33"/>
      <c r="J78" s="26"/>
    </row>
    <row r="79" spans="1:10" s="27" customFormat="1" x14ac:dyDescent="0.25">
      <c r="A79" s="1"/>
      <c r="B79" s="1"/>
      <c r="C79" s="32"/>
      <c r="D79" s="1"/>
      <c r="E79" s="1"/>
      <c r="F79" s="1"/>
      <c r="G79" s="1"/>
      <c r="H79" s="37"/>
      <c r="I79" s="33"/>
      <c r="J79" s="26"/>
    </row>
    <row r="80" spans="1:10" s="27" customFormat="1" x14ac:dyDescent="0.25">
      <c r="A80" s="1"/>
      <c r="B80" s="1"/>
      <c r="C80" s="32"/>
      <c r="D80" s="1"/>
      <c r="E80" s="1"/>
      <c r="F80" s="1"/>
      <c r="G80" s="1"/>
      <c r="H80" s="37"/>
      <c r="I80" s="33"/>
      <c r="J80" s="26"/>
    </row>
    <row r="81" spans="1:10" s="27" customFormat="1" x14ac:dyDescent="0.25">
      <c r="A81" s="1"/>
      <c r="B81" s="1"/>
      <c r="C81" s="32"/>
      <c r="D81" s="1"/>
      <c r="E81" s="1"/>
      <c r="F81" s="1"/>
      <c r="G81" s="1"/>
      <c r="H81" s="37"/>
      <c r="I81" s="33"/>
      <c r="J81" s="26"/>
    </row>
    <row r="82" spans="1:10" s="27" customFormat="1" x14ac:dyDescent="0.25">
      <c r="A82" s="1"/>
      <c r="B82" s="1"/>
      <c r="C82" s="32"/>
      <c r="D82" s="1"/>
      <c r="E82" s="1"/>
      <c r="F82" s="1"/>
      <c r="G82" s="1"/>
      <c r="H82" s="37"/>
      <c r="I82" s="33"/>
      <c r="J82" s="26"/>
    </row>
    <row r="83" spans="1:10" s="27" customFormat="1" x14ac:dyDescent="0.25">
      <c r="A83" s="1"/>
      <c r="B83" s="1"/>
      <c r="C83" s="32"/>
      <c r="D83" s="1"/>
      <c r="E83" s="1"/>
      <c r="F83" s="1"/>
      <c r="G83" s="1"/>
      <c r="H83" s="37"/>
      <c r="I83" s="33"/>
      <c r="J83" s="26"/>
    </row>
    <row r="84" spans="1:10" s="27" customFormat="1" x14ac:dyDescent="0.25">
      <c r="A84" s="1"/>
      <c r="B84" s="1"/>
      <c r="C84" s="32"/>
      <c r="D84" s="1"/>
      <c r="E84" s="1"/>
      <c r="F84" s="1"/>
      <c r="G84" s="1"/>
      <c r="H84" s="37"/>
      <c r="I84" s="33"/>
      <c r="J84" s="26"/>
    </row>
    <row r="85" spans="1:10" s="27" customFormat="1" x14ac:dyDescent="0.25">
      <c r="A85" s="1"/>
      <c r="B85" s="1"/>
      <c r="C85" s="32"/>
      <c r="D85" s="1"/>
      <c r="E85" s="1"/>
      <c r="F85" s="1"/>
      <c r="G85" s="1"/>
      <c r="H85" s="37"/>
      <c r="I85" s="33"/>
      <c r="J85" s="26"/>
    </row>
    <row r="86" spans="1:10" s="27" customFormat="1" x14ac:dyDescent="0.25">
      <c r="A86" s="1"/>
      <c r="B86" s="1"/>
      <c r="C86" s="32"/>
      <c r="D86" s="1"/>
      <c r="E86" s="1"/>
      <c r="F86" s="1"/>
      <c r="G86" s="1"/>
      <c r="H86" s="37"/>
      <c r="I86" s="33"/>
      <c r="J86" s="26"/>
    </row>
    <row r="87" spans="1:10" s="27" customFormat="1" x14ac:dyDescent="0.25">
      <c r="A87" s="1"/>
      <c r="B87" s="1"/>
      <c r="C87" s="32"/>
      <c r="D87" s="1"/>
      <c r="E87" s="1"/>
      <c r="F87" s="1"/>
      <c r="G87" s="1"/>
      <c r="H87" s="37"/>
      <c r="I87" s="33"/>
      <c r="J87" s="26"/>
    </row>
    <row r="88" spans="1:10" s="27" customFormat="1" x14ac:dyDescent="0.25">
      <c r="A88" s="1"/>
      <c r="B88" s="1"/>
      <c r="C88" s="32"/>
      <c r="D88" s="1"/>
      <c r="E88" s="1"/>
      <c r="F88" s="1"/>
      <c r="G88" s="1"/>
      <c r="H88" s="37"/>
      <c r="I88" s="33"/>
      <c r="J88" s="26"/>
    </row>
    <row r="89" spans="1:10" s="27" customFormat="1" x14ac:dyDescent="0.25">
      <c r="A89" s="1"/>
      <c r="B89" s="1"/>
      <c r="C89" s="32"/>
      <c r="D89" s="1"/>
      <c r="E89" s="1"/>
      <c r="F89" s="1"/>
      <c r="G89" s="1"/>
      <c r="H89" s="37"/>
      <c r="I89" s="33"/>
      <c r="J89" s="26"/>
    </row>
    <row r="90" spans="1:10" s="27" customFormat="1" x14ac:dyDescent="0.25">
      <c r="A90" s="1"/>
      <c r="B90" s="1"/>
      <c r="C90" s="32"/>
      <c r="D90" s="1"/>
      <c r="E90" s="1"/>
      <c r="F90" s="1"/>
      <c r="G90" s="1"/>
      <c r="H90" s="37"/>
      <c r="I90" s="33"/>
      <c r="J90" s="26"/>
    </row>
    <row r="91" spans="1:10" s="27" customFormat="1" x14ac:dyDescent="0.25">
      <c r="A91" s="1"/>
      <c r="B91" s="1"/>
      <c r="C91" s="32"/>
      <c r="D91" s="1"/>
      <c r="E91" s="1"/>
      <c r="F91" s="1"/>
      <c r="G91" s="1"/>
      <c r="H91" s="37"/>
      <c r="I91" s="33"/>
      <c r="J91" s="26"/>
    </row>
    <row r="92" spans="1:10" s="27" customFormat="1" x14ac:dyDescent="0.25">
      <c r="A92" s="1"/>
      <c r="B92" s="1"/>
      <c r="C92" s="32"/>
      <c r="D92" s="1"/>
      <c r="E92" s="1"/>
      <c r="F92" s="1"/>
      <c r="G92" s="1"/>
      <c r="H92" s="37"/>
      <c r="I92" s="33"/>
      <c r="J92" s="26"/>
    </row>
    <row r="93" spans="1:10" s="27" customFormat="1" x14ac:dyDescent="0.25">
      <c r="A93" s="1"/>
      <c r="B93" s="1"/>
      <c r="C93" s="32"/>
      <c r="D93" s="1"/>
      <c r="E93" s="1"/>
      <c r="F93" s="1"/>
      <c r="G93" s="1"/>
      <c r="H93" s="37"/>
      <c r="I93" s="33"/>
      <c r="J93" s="26"/>
    </row>
    <row r="94" spans="1:10" s="27" customFormat="1" x14ac:dyDescent="0.25">
      <c r="A94" s="1"/>
      <c r="B94" s="1"/>
      <c r="C94" s="32"/>
      <c r="D94" s="1"/>
      <c r="E94" s="1"/>
      <c r="F94" s="1"/>
      <c r="G94" s="1"/>
      <c r="H94" s="37"/>
      <c r="I94" s="33"/>
      <c r="J94" s="26"/>
    </row>
    <row r="95" spans="1:10" s="27" customFormat="1" x14ac:dyDescent="0.25">
      <c r="A95" s="1"/>
      <c r="B95" s="1"/>
      <c r="C95" s="32"/>
      <c r="D95" s="1"/>
      <c r="E95" s="1"/>
      <c r="F95" s="1"/>
      <c r="G95" s="1"/>
      <c r="H95" s="37"/>
      <c r="I95" s="33"/>
      <c r="J95" s="26"/>
    </row>
    <row r="96" spans="1:10" s="27" customFormat="1" x14ac:dyDescent="0.25">
      <c r="A96" s="1"/>
      <c r="B96" s="1"/>
      <c r="C96" s="32"/>
      <c r="D96" s="1"/>
      <c r="E96" s="1"/>
      <c r="F96" s="1"/>
      <c r="G96" s="1"/>
      <c r="H96" s="37"/>
      <c r="I96" s="33"/>
      <c r="J96" s="26"/>
    </row>
    <row r="97" spans="1:10" s="27" customFormat="1" x14ac:dyDescent="0.25">
      <c r="A97" s="1"/>
      <c r="B97" s="1"/>
      <c r="C97" s="32"/>
      <c r="D97" s="1"/>
      <c r="E97" s="1"/>
      <c r="F97" s="1"/>
      <c r="G97" s="1"/>
      <c r="H97" s="37"/>
      <c r="I97" s="33"/>
      <c r="J97" s="26"/>
    </row>
    <row r="98" spans="1:10" s="27" customFormat="1" x14ac:dyDescent="0.25">
      <c r="A98" s="1"/>
      <c r="B98" s="1"/>
      <c r="C98" s="32"/>
      <c r="D98" s="1"/>
      <c r="E98" s="1"/>
      <c r="F98" s="1"/>
      <c r="G98" s="1"/>
      <c r="H98" s="37"/>
      <c r="I98" s="33"/>
      <c r="J98" s="26"/>
    </row>
    <row r="99" spans="1:10" s="27" customFormat="1" x14ac:dyDescent="0.25">
      <c r="A99" s="1"/>
      <c r="B99" s="1"/>
      <c r="C99" s="32"/>
      <c r="D99" s="1"/>
      <c r="E99" s="1"/>
      <c r="F99" s="1"/>
      <c r="G99" s="1"/>
      <c r="H99" s="37"/>
      <c r="I99" s="33"/>
      <c r="J99" s="26"/>
    </row>
    <row r="100" spans="1:10" s="27" customFormat="1" x14ac:dyDescent="0.25">
      <c r="A100" s="1"/>
      <c r="B100" s="1"/>
      <c r="C100" s="32"/>
      <c r="D100" s="1"/>
      <c r="E100" s="1"/>
      <c r="F100" s="1"/>
      <c r="G100" s="1"/>
      <c r="H100" s="37"/>
      <c r="I100" s="33"/>
      <c r="J100" s="26"/>
    </row>
    <row r="101" spans="1:10" s="27" customFormat="1" x14ac:dyDescent="0.25">
      <c r="A101" s="1"/>
      <c r="B101" s="1"/>
      <c r="C101" s="32"/>
      <c r="D101" s="1"/>
      <c r="E101" s="1"/>
      <c r="F101" s="1"/>
      <c r="G101" s="1"/>
      <c r="H101" s="37"/>
      <c r="I101" s="33"/>
      <c r="J101" s="26"/>
    </row>
    <row r="102" spans="1:10" s="27" customFormat="1" x14ac:dyDescent="0.25">
      <c r="A102" s="1"/>
      <c r="B102" s="1"/>
      <c r="C102" s="32"/>
      <c r="D102" s="1"/>
      <c r="E102" s="1"/>
      <c r="F102" s="1"/>
      <c r="G102" s="1"/>
      <c r="H102" s="37"/>
      <c r="I102" s="33"/>
      <c r="J102" s="26"/>
    </row>
    <row r="103" spans="1:10" s="27" customFormat="1" x14ac:dyDescent="0.25">
      <c r="A103" s="1"/>
      <c r="B103" s="1"/>
      <c r="C103" s="32"/>
      <c r="D103" s="1"/>
      <c r="E103" s="1"/>
      <c r="F103" s="1"/>
      <c r="G103" s="1"/>
      <c r="H103" s="37"/>
      <c r="I103" s="33"/>
      <c r="J103" s="26"/>
    </row>
    <row r="104" spans="1:10" s="27" customFormat="1" x14ac:dyDescent="0.25">
      <c r="A104" s="1"/>
      <c r="B104" s="1"/>
      <c r="C104" s="32"/>
      <c r="D104" s="1"/>
      <c r="E104" s="1"/>
      <c r="F104" s="1"/>
      <c r="G104" s="1"/>
      <c r="H104" s="37"/>
      <c r="I104" s="33"/>
      <c r="J104" s="26"/>
    </row>
    <row r="105" spans="1:10" s="27" customFormat="1" x14ac:dyDescent="0.25">
      <c r="A105" s="1"/>
      <c r="B105" s="1"/>
      <c r="C105" s="32"/>
      <c r="D105" s="1"/>
      <c r="E105" s="1"/>
      <c r="F105" s="1"/>
      <c r="G105" s="1"/>
      <c r="H105" s="37"/>
      <c r="I105" s="33"/>
      <c r="J105" s="26"/>
    </row>
    <row r="106" spans="1:10" s="27" customFormat="1" x14ac:dyDescent="0.25">
      <c r="A106" s="1"/>
      <c r="B106" s="1"/>
      <c r="C106" s="32"/>
      <c r="D106" s="1"/>
      <c r="E106" s="1"/>
      <c r="F106" s="1"/>
      <c r="G106" s="1"/>
      <c r="H106" s="37"/>
      <c r="I106" s="33"/>
      <c r="J106" s="26"/>
    </row>
    <row r="107" spans="1:10" s="27" customFormat="1" x14ac:dyDescent="0.25">
      <c r="A107" s="1"/>
      <c r="B107" s="1"/>
      <c r="C107" s="32"/>
      <c r="D107" s="1"/>
      <c r="E107" s="1"/>
      <c r="F107" s="1"/>
      <c r="G107" s="1"/>
      <c r="H107" s="37"/>
      <c r="I107" s="33"/>
      <c r="J107" s="26"/>
    </row>
    <row r="108" spans="1:10" s="27" customFormat="1" x14ac:dyDescent="0.25">
      <c r="A108" s="1"/>
      <c r="B108" s="1"/>
      <c r="C108" s="32"/>
      <c r="D108" s="1"/>
      <c r="E108" s="1"/>
      <c r="F108" s="1"/>
      <c r="G108" s="1"/>
      <c r="H108" s="37"/>
      <c r="I108" s="33"/>
      <c r="J108" s="26"/>
    </row>
    <row r="109" spans="1:10" s="27" customFormat="1" x14ac:dyDescent="0.25">
      <c r="A109" s="1"/>
      <c r="B109" s="1"/>
      <c r="C109" s="32"/>
      <c r="D109" s="1"/>
      <c r="E109" s="1"/>
      <c r="F109" s="1"/>
      <c r="G109" s="1"/>
      <c r="H109" s="37"/>
      <c r="I109" s="33"/>
      <c r="J109" s="26"/>
    </row>
    <row r="110" spans="1:10" s="27" customFormat="1" x14ac:dyDescent="0.25">
      <c r="A110" s="1"/>
      <c r="B110" s="1"/>
      <c r="C110" s="32"/>
      <c r="D110" s="1"/>
      <c r="E110" s="1"/>
      <c r="F110" s="1"/>
      <c r="G110" s="1"/>
      <c r="H110" s="37"/>
      <c r="I110" s="33"/>
      <c r="J110" s="26"/>
    </row>
    <row r="111" spans="1:10" s="27" customFormat="1" x14ac:dyDescent="0.25">
      <c r="A111" s="1"/>
      <c r="B111" s="1"/>
      <c r="C111" s="32"/>
      <c r="D111" s="1"/>
      <c r="E111" s="1"/>
      <c r="F111" s="1"/>
      <c r="G111" s="1"/>
      <c r="H111" s="37"/>
      <c r="I111" s="33"/>
      <c r="J111" s="26"/>
    </row>
    <row r="112" spans="1:10" s="27" customFormat="1" x14ac:dyDescent="0.25">
      <c r="A112" s="1"/>
      <c r="B112" s="1"/>
      <c r="C112" s="32"/>
      <c r="D112" s="1"/>
      <c r="E112" s="1"/>
      <c r="F112" s="1"/>
      <c r="G112" s="1"/>
      <c r="H112" s="37"/>
      <c r="I112" s="33"/>
      <c r="J112" s="26"/>
    </row>
    <row r="113" spans="1:10" s="27" customFormat="1" x14ac:dyDescent="0.25">
      <c r="A113" s="1"/>
      <c r="B113" s="1"/>
      <c r="C113" s="32"/>
      <c r="D113" s="1"/>
      <c r="E113" s="1"/>
      <c r="F113" s="1"/>
      <c r="G113" s="1"/>
      <c r="H113" s="37"/>
      <c r="I113" s="33"/>
      <c r="J113" s="26"/>
    </row>
    <row r="114" spans="1:10" s="27" customFormat="1" x14ac:dyDescent="0.25">
      <c r="A114" s="1"/>
      <c r="B114" s="1"/>
      <c r="C114" s="32"/>
      <c r="D114" s="1"/>
      <c r="E114" s="1"/>
      <c r="F114" s="1"/>
      <c r="G114" s="1"/>
      <c r="H114" s="37"/>
      <c r="I114" s="33"/>
      <c r="J114" s="26"/>
    </row>
    <row r="115" spans="1:10" s="27" customFormat="1" x14ac:dyDescent="0.25">
      <c r="A115" s="1"/>
      <c r="B115" s="1"/>
      <c r="C115" s="32"/>
      <c r="D115" s="1"/>
      <c r="E115" s="1"/>
      <c r="F115" s="1"/>
      <c r="G115" s="1"/>
      <c r="H115" s="37"/>
      <c r="I115" s="33"/>
      <c r="J115" s="26"/>
    </row>
    <row r="116" spans="1:10" s="27" customFormat="1" x14ac:dyDescent="0.25">
      <c r="A116" s="1"/>
      <c r="B116" s="1"/>
      <c r="C116" s="32"/>
      <c r="D116" s="1"/>
      <c r="E116" s="1"/>
      <c r="F116" s="1"/>
      <c r="G116" s="1"/>
      <c r="H116" s="37"/>
      <c r="I116" s="33"/>
      <c r="J116" s="26"/>
    </row>
    <row r="117" spans="1:10" s="27" customFormat="1" x14ac:dyDescent="0.25">
      <c r="A117" s="1"/>
      <c r="B117" s="1"/>
      <c r="C117" s="32"/>
      <c r="D117" s="1"/>
      <c r="E117" s="1"/>
      <c r="F117" s="1"/>
      <c r="G117" s="1"/>
      <c r="H117" s="37"/>
      <c r="I117" s="33"/>
      <c r="J117" s="26"/>
    </row>
    <row r="118" spans="1:10" s="27" customFormat="1" x14ac:dyDescent="0.25">
      <c r="A118" s="1"/>
      <c r="B118" s="1"/>
      <c r="C118" s="32"/>
      <c r="D118" s="1"/>
      <c r="E118" s="1"/>
      <c r="F118" s="1"/>
      <c r="G118" s="1"/>
      <c r="H118" s="37"/>
      <c r="I118" s="33"/>
      <c r="J118" s="26"/>
    </row>
    <row r="119" spans="1:10" s="27" customFormat="1" x14ac:dyDescent="0.25">
      <c r="A119" s="1"/>
      <c r="B119" s="1"/>
      <c r="C119" s="32"/>
      <c r="D119" s="1"/>
      <c r="E119" s="1"/>
      <c r="F119" s="1"/>
      <c r="G119" s="1"/>
      <c r="H119" s="37"/>
      <c r="I119" s="33"/>
      <c r="J119" s="26"/>
    </row>
    <row r="120" spans="1:10" s="27" customFormat="1" x14ac:dyDescent="0.25">
      <c r="A120" s="1"/>
      <c r="B120" s="1"/>
      <c r="C120" s="32"/>
      <c r="D120" s="1"/>
      <c r="E120" s="1"/>
      <c r="F120" s="1"/>
      <c r="G120" s="1"/>
      <c r="H120" s="37"/>
      <c r="I120" s="33"/>
      <c r="J120" s="26"/>
    </row>
    <row r="121" spans="1:10" s="27" customFormat="1" x14ac:dyDescent="0.25">
      <c r="A121" s="1"/>
      <c r="B121" s="1"/>
      <c r="C121" s="32"/>
      <c r="D121" s="1"/>
      <c r="E121" s="1"/>
      <c r="F121" s="1"/>
      <c r="G121" s="1"/>
      <c r="H121" s="37"/>
      <c r="I121" s="33"/>
      <c r="J121" s="26"/>
    </row>
    <row r="122" spans="1:10" s="27" customFormat="1" x14ac:dyDescent="0.25">
      <c r="A122" s="1"/>
      <c r="B122" s="1"/>
      <c r="C122" s="32"/>
      <c r="D122" s="1"/>
      <c r="E122" s="1"/>
      <c r="F122" s="1"/>
      <c r="G122" s="1"/>
      <c r="H122" s="37"/>
      <c r="I122" s="33"/>
      <c r="J122" s="26"/>
    </row>
    <row r="123" spans="1:10" s="27" customFormat="1" x14ac:dyDescent="0.25">
      <c r="A123" s="21"/>
      <c r="B123" s="21"/>
      <c r="C123" s="34"/>
      <c r="D123" s="21"/>
      <c r="E123" s="21"/>
      <c r="F123" s="21"/>
      <c r="G123" s="21"/>
      <c r="H123" s="37"/>
      <c r="I123" s="33"/>
      <c r="J123" s="26"/>
    </row>
    <row r="124" spans="1:10" s="27" customFormat="1" x14ac:dyDescent="0.25">
      <c r="A124" s="21"/>
      <c r="B124" s="21"/>
      <c r="C124" s="34"/>
      <c r="D124" s="21"/>
      <c r="E124" s="21"/>
      <c r="F124" s="21"/>
      <c r="G124" s="21"/>
      <c r="H124" s="37"/>
      <c r="I124" s="33"/>
      <c r="J124" s="26"/>
    </row>
    <row r="125" spans="1:10" s="27" customFormat="1" x14ac:dyDescent="0.25">
      <c r="A125" s="1"/>
      <c r="B125" s="1"/>
      <c r="C125" s="32"/>
      <c r="D125" s="1"/>
      <c r="E125" s="1"/>
      <c r="F125" s="1"/>
      <c r="G125" s="1"/>
      <c r="H125" s="37"/>
      <c r="I125" s="33"/>
      <c r="J125" s="26"/>
    </row>
    <row r="126" spans="1:10" s="27" customFormat="1" x14ac:dyDescent="0.25">
      <c r="A126" s="1"/>
      <c r="B126" s="1"/>
      <c r="C126" s="32"/>
      <c r="D126" s="1"/>
      <c r="E126" s="1"/>
      <c r="F126" s="1"/>
      <c r="G126" s="1"/>
      <c r="H126" s="37"/>
      <c r="I126" s="33"/>
      <c r="J126" s="26"/>
    </row>
    <row r="127" spans="1:10" s="27" customFormat="1" x14ac:dyDescent="0.25">
      <c r="A127" s="1"/>
      <c r="B127" s="1"/>
      <c r="C127" s="32"/>
      <c r="D127" s="1"/>
      <c r="E127" s="1"/>
      <c r="F127" s="1"/>
      <c r="G127" s="1"/>
      <c r="H127" s="37"/>
      <c r="I127" s="33"/>
      <c r="J127" s="26"/>
    </row>
    <row r="128" spans="1:10" s="27" customFormat="1" x14ac:dyDescent="0.25">
      <c r="A128" s="1"/>
      <c r="B128" s="1"/>
      <c r="C128" s="32"/>
      <c r="D128" s="1"/>
      <c r="E128" s="1"/>
      <c r="F128" s="1"/>
      <c r="G128" s="1"/>
      <c r="H128" s="37"/>
      <c r="I128" s="33"/>
      <c r="J128" s="26"/>
    </row>
    <row r="129" spans="1:10" s="27" customFormat="1" x14ac:dyDescent="0.25">
      <c r="A129" s="1"/>
      <c r="B129" s="1"/>
      <c r="C129" s="32"/>
      <c r="D129" s="1"/>
      <c r="E129" s="1"/>
      <c r="F129" s="1"/>
      <c r="G129" s="1"/>
      <c r="H129" s="37"/>
      <c r="I129" s="33"/>
      <c r="J129" s="26"/>
    </row>
    <row r="130" spans="1:10" s="27" customFormat="1" x14ac:dyDescent="0.25">
      <c r="A130" s="1"/>
      <c r="B130" s="1"/>
      <c r="C130" s="32"/>
      <c r="D130" s="1"/>
      <c r="E130" s="1"/>
      <c r="F130" s="1"/>
      <c r="G130" s="1"/>
      <c r="H130" s="37"/>
      <c r="I130" s="33"/>
      <c r="J130" s="26"/>
    </row>
    <row r="131" spans="1:10" s="27" customFormat="1" x14ac:dyDescent="0.25">
      <c r="A131" s="1"/>
      <c r="B131" s="1"/>
      <c r="C131" s="32"/>
      <c r="D131" s="1"/>
      <c r="E131" s="1"/>
      <c r="F131" s="1"/>
      <c r="G131" s="1"/>
      <c r="H131" s="37"/>
      <c r="I131" s="33"/>
      <c r="J131" s="26"/>
    </row>
    <row r="132" spans="1:10" s="27" customFormat="1" x14ac:dyDescent="0.25">
      <c r="A132" s="1"/>
      <c r="B132" s="1"/>
      <c r="C132" s="32"/>
      <c r="D132" s="1"/>
      <c r="E132" s="1"/>
      <c r="F132" s="1"/>
      <c r="G132" s="1"/>
      <c r="H132" s="37"/>
      <c r="I132" s="33"/>
      <c r="J132" s="26"/>
    </row>
    <row r="133" spans="1:10" s="27" customFormat="1" x14ac:dyDescent="0.25">
      <c r="A133" s="1"/>
      <c r="B133" s="1"/>
      <c r="C133" s="32"/>
      <c r="D133" s="1"/>
      <c r="E133" s="1"/>
      <c r="F133" s="1"/>
      <c r="G133" s="1"/>
      <c r="H133" s="37"/>
      <c r="I133" s="33"/>
      <c r="J133" s="26"/>
    </row>
    <row r="134" spans="1:10" s="27" customFormat="1" x14ac:dyDescent="0.25">
      <c r="A134" s="1"/>
      <c r="B134" s="1"/>
      <c r="C134" s="32"/>
      <c r="D134" s="1"/>
      <c r="E134" s="1"/>
      <c r="F134" s="1"/>
      <c r="G134" s="1"/>
      <c r="H134" s="37"/>
      <c r="I134" s="33"/>
      <c r="J134" s="26"/>
    </row>
    <row r="135" spans="1:10" s="27" customFormat="1" x14ac:dyDescent="0.25">
      <c r="A135" s="1"/>
      <c r="B135" s="1"/>
      <c r="C135" s="32"/>
      <c r="D135" s="1"/>
      <c r="E135" s="1"/>
      <c r="F135" s="1"/>
      <c r="G135" s="1"/>
      <c r="H135" s="37"/>
      <c r="I135" s="33"/>
      <c r="J135" s="26"/>
    </row>
    <row r="136" spans="1:10" s="27" customFormat="1" x14ac:dyDescent="0.25">
      <c r="A136" s="1"/>
      <c r="B136" s="1"/>
      <c r="C136" s="32"/>
      <c r="D136" s="1"/>
      <c r="E136" s="1"/>
      <c r="F136" s="1"/>
      <c r="G136" s="1"/>
      <c r="H136" s="37"/>
      <c r="I136" s="33"/>
      <c r="J136" s="26"/>
    </row>
    <row r="137" spans="1:10" s="27" customFormat="1" x14ac:dyDescent="0.25">
      <c r="A137" s="1"/>
      <c r="B137" s="1"/>
      <c r="C137" s="32"/>
      <c r="D137" s="1"/>
      <c r="E137" s="1"/>
      <c r="F137" s="1"/>
      <c r="G137" s="1"/>
      <c r="H137" s="37"/>
      <c r="I137" s="33"/>
      <c r="J137" s="26"/>
    </row>
    <row r="138" spans="1:10" s="27" customFormat="1" x14ac:dyDescent="0.25">
      <c r="A138" s="1"/>
      <c r="B138" s="1"/>
      <c r="C138" s="32"/>
      <c r="D138" s="1"/>
      <c r="E138" s="1"/>
      <c r="F138" s="1"/>
      <c r="G138" s="1"/>
      <c r="H138" s="37"/>
      <c r="I138" s="33"/>
      <c r="J138" s="26"/>
    </row>
    <row r="139" spans="1:10" s="27" customFormat="1" x14ac:dyDescent="0.25">
      <c r="A139" s="1"/>
      <c r="B139" s="1"/>
      <c r="C139" s="32"/>
      <c r="D139" s="1"/>
      <c r="E139" s="1"/>
      <c r="F139" s="1"/>
      <c r="G139" s="1"/>
      <c r="H139" s="37"/>
      <c r="I139" s="33"/>
      <c r="J139" s="26"/>
    </row>
    <row r="140" spans="1:10" s="27" customFormat="1" x14ac:dyDescent="0.25">
      <c r="A140" s="1"/>
      <c r="B140" s="1"/>
      <c r="C140" s="32"/>
      <c r="D140" s="1"/>
      <c r="E140" s="1"/>
      <c r="F140" s="1"/>
      <c r="G140" s="1"/>
      <c r="H140" s="37"/>
      <c r="I140" s="33"/>
      <c r="J140" s="26"/>
    </row>
    <row r="141" spans="1:10" s="27" customFormat="1" x14ac:dyDescent="0.25">
      <c r="A141" s="1"/>
      <c r="B141" s="1"/>
      <c r="C141" s="32"/>
      <c r="D141" s="1"/>
      <c r="E141" s="1"/>
      <c r="F141" s="1"/>
      <c r="G141" s="1"/>
      <c r="H141" s="37"/>
      <c r="I141" s="33"/>
      <c r="J141" s="26"/>
    </row>
    <row r="142" spans="1:10" s="27" customFormat="1" x14ac:dyDescent="0.25">
      <c r="A142" s="1"/>
      <c r="B142" s="1"/>
      <c r="C142" s="32"/>
      <c r="D142" s="1"/>
      <c r="E142" s="1"/>
      <c r="F142" s="1"/>
      <c r="G142" s="1"/>
      <c r="H142" s="37"/>
      <c r="I142" s="33"/>
      <c r="J142" s="26"/>
    </row>
    <row r="143" spans="1:10" s="27" customFormat="1" x14ac:dyDescent="0.25">
      <c r="A143" s="1"/>
      <c r="B143" s="1"/>
      <c r="C143" s="32"/>
      <c r="D143" s="1"/>
      <c r="E143" s="1"/>
      <c r="F143" s="1"/>
      <c r="G143" s="1"/>
      <c r="H143" s="37"/>
      <c r="I143" s="33"/>
      <c r="J143" s="26"/>
    </row>
    <row r="144" spans="1:10" s="27" customFormat="1" x14ac:dyDescent="0.25">
      <c r="A144" s="1"/>
      <c r="B144" s="1"/>
      <c r="C144" s="32"/>
      <c r="D144" s="1"/>
      <c r="E144" s="1"/>
      <c r="F144" s="1"/>
      <c r="G144" s="1"/>
      <c r="H144" s="37"/>
      <c r="I144" s="33"/>
      <c r="J144" s="26"/>
    </row>
    <row r="145" spans="1:10" s="27" customFormat="1" x14ac:dyDescent="0.25">
      <c r="A145" s="1"/>
      <c r="B145" s="1"/>
      <c r="C145" s="32"/>
      <c r="D145" s="1"/>
      <c r="E145" s="1"/>
      <c r="F145" s="1"/>
      <c r="G145" s="1"/>
      <c r="H145" s="38"/>
      <c r="I145" s="33"/>
      <c r="J145" s="26"/>
    </row>
    <row r="146" spans="1:10" x14ac:dyDescent="0.25">
      <c r="H146" s="38"/>
      <c r="I146" s="35"/>
      <c r="J146" s="22"/>
    </row>
    <row r="147" spans="1:10" x14ac:dyDescent="0.25">
      <c r="I147" s="35"/>
      <c r="J147" s="22"/>
    </row>
  </sheetData>
  <mergeCells count="14">
    <mergeCell ref="H45:K45"/>
    <mergeCell ref="H42:K42"/>
    <mergeCell ref="H43:K43"/>
    <mergeCell ref="A1:C1"/>
    <mergeCell ref="H1:L1"/>
    <mergeCell ref="D1:F1"/>
    <mergeCell ref="H40:L40"/>
    <mergeCell ref="H41:L41"/>
    <mergeCell ref="H39:L39"/>
    <mergeCell ref="A3:A30"/>
    <mergeCell ref="B3:B30"/>
    <mergeCell ref="A31:A33"/>
    <mergeCell ref="B31:B33"/>
    <mergeCell ref="H44:K4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23" t="s">
        <v>6</v>
      </c>
      <c r="B1" s="123"/>
      <c r="C1" s="123"/>
      <c r="D1" s="123"/>
      <c r="E1" s="123"/>
      <c r="F1" s="123"/>
      <c r="G1" s="123"/>
      <c r="H1" s="123"/>
    </row>
    <row r="2" spans="1:8" ht="20.25" x14ac:dyDescent="0.2">
      <c r="B2" s="3"/>
    </row>
    <row r="3" spans="1:8" ht="47.25" customHeight="1" x14ac:dyDescent="0.2">
      <c r="A3" s="124" t="s">
        <v>7</v>
      </c>
      <c r="B3" s="124"/>
      <c r="C3" s="124"/>
      <c r="D3" s="124"/>
      <c r="E3" s="124"/>
      <c r="F3" s="124"/>
      <c r="G3" s="124"/>
      <c r="H3" s="124"/>
    </row>
    <row r="4" spans="1:8" ht="35.25" customHeight="1" x14ac:dyDescent="0.2">
      <c r="B4" s="4"/>
    </row>
    <row r="5" spans="1:8" ht="15" customHeight="1" x14ac:dyDescent="0.2">
      <c r="A5" s="125" t="s">
        <v>8</v>
      </c>
      <c r="B5" s="125"/>
      <c r="C5" s="125"/>
      <c r="D5" s="125"/>
      <c r="E5" s="125"/>
      <c r="F5" s="125"/>
      <c r="G5" s="125"/>
      <c r="H5" s="125"/>
    </row>
    <row r="6" spans="1:8" ht="15" customHeight="1" x14ac:dyDescent="0.2">
      <c r="A6" s="125" t="s">
        <v>9</v>
      </c>
      <c r="B6" s="125"/>
      <c r="C6" s="125"/>
      <c r="D6" s="125"/>
      <c r="E6" s="125"/>
      <c r="F6" s="125"/>
      <c r="G6" s="125"/>
      <c r="H6" s="125"/>
    </row>
    <row r="7" spans="1:8" ht="15" customHeight="1" x14ac:dyDescent="0.2">
      <c r="A7" s="125" t="s">
        <v>10</v>
      </c>
      <c r="B7" s="125"/>
      <c r="C7" s="125"/>
      <c r="D7" s="125"/>
      <c r="E7" s="125"/>
      <c r="F7" s="125"/>
      <c r="G7" s="125"/>
      <c r="H7" s="125"/>
    </row>
    <row r="8" spans="1:8" ht="15" customHeight="1" x14ac:dyDescent="0.2">
      <c r="A8" s="125" t="s">
        <v>11</v>
      </c>
      <c r="B8" s="125"/>
      <c r="C8" s="125"/>
      <c r="D8" s="125"/>
      <c r="E8" s="125"/>
      <c r="F8" s="125"/>
      <c r="G8" s="125"/>
      <c r="H8" s="125"/>
    </row>
    <row r="9" spans="1:8" ht="30" customHeight="1" x14ac:dyDescent="0.2">
      <c r="B9" s="5"/>
    </row>
    <row r="10" spans="1:8" ht="105" customHeight="1" x14ac:dyDescent="0.2">
      <c r="A10" s="126" t="s">
        <v>12</v>
      </c>
      <c r="B10" s="126"/>
      <c r="C10" s="126"/>
      <c r="D10" s="126"/>
      <c r="E10" s="126"/>
      <c r="F10" s="126"/>
      <c r="G10" s="126"/>
      <c r="H10" s="126"/>
    </row>
    <row r="11" spans="1:8" ht="15.75" thickBot="1" x14ac:dyDescent="0.25">
      <c r="B11" s="6"/>
    </row>
    <row r="12" spans="1:8" ht="48.75" thickBot="1" x14ac:dyDescent="0.25">
      <c r="A12" s="7" t="s">
        <v>5</v>
      </c>
      <c r="B12" s="7" t="s">
        <v>3</v>
      </c>
      <c r="C12" s="8" t="s">
        <v>13</v>
      </c>
      <c r="D12" s="8" t="s">
        <v>4</v>
      </c>
      <c r="E12" s="8" t="s">
        <v>14</v>
      </c>
      <c r="F12" s="8" t="s">
        <v>15</v>
      </c>
      <c r="G12" s="8" t="s">
        <v>16</v>
      </c>
      <c r="H12" s="8" t="s">
        <v>17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27" t="s">
        <v>18</v>
      </c>
      <c r="B19" s="127"/>
      <c r="C19" s="127"/>
      <c r="D19" s="127"/>
      <c r="E19" s="127"/>
      <c r="F19" s="127"/>
      <c r="G19" s="127"/>
      <c r="H19" s="127"/>
    </row>
    <row r="20" spans="1:8" ht="14.25" x14ac:dyDescent="0.2">
      <c r="A20" s="128" t="s">
        <v>19</v>
      </c>
      <c r="B20" s="128"/>
      <c r="C20" s="128"/>
      <c r="D20" s="128"/>
      <c r="E20" s="128"/>
      <c r="F20" s="128"/>
      <c r="G20" s="128"/>
      <c r="H20" s="128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29" t="s">
        <v>20</v>
      </c>
      <c r="B24" s="129"/>
      <c r="C24" s="129"/>
      <c r="D24" s="129"/>
      <c r="E24" s="129"/>
      <c r="F24" s="129"/>
      <c r="G24" s="129"/>
      <c r="H24" s="129"/>
    </row>
    <row r="25" spans="1:8" ht="15" customHeight="1" x14ac:dyDescent="0.2">
      <c r="A25" s="129" t="s">
        <v>21</v>
      </c>
      <c r="B25" s="129"/>
      <c r="C25" s="129"/>
      <c r="D25" s="129"/>
      <c r="E25" s="129"/>
      <c r="F25" s="129"/>
      <c r="G25" s="129"/>
      <c r="H25" s="129"/>
    </row>
    <row r="26" spans="1:8" ht="15" customHeight="1" x14ac:dyDescent="0.2">
      <c r="A26" s="122" t="s">
        <v>22</v>
      </c>
      <c r="B26" s="122"/>
      <c r="C26" s="122"/>
      <c r="D26" s="122"/>
      <c r="E26" s="122"/>
      <c r="F26" s="122"/>
      <c r="G26" s="122"/>
      <c r="H26" s="122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11" sqref="E11"/>
    </sheetView>
  </sheetViews>
  <sheetFormatPr defaultRowHeight="12.75" x14ac:dyDescent="0.2"/>
  <cols>
    <col min="1" max="1" width="118.28515625" style="41" customWidth="1"/>
    <col min="2" max="16384" width="9.140625" style="41"/>
  </cols>
  <sheetData>
    <row r="1" spans="1:1" ht="20.25" x14ac:dyDescent="0.2">
      <c r="A1" s="40" t="s">
        <v>31</v>
      </c>
    </row>
    <row r="2" spans="1:1" x14ac:dyDescent="0.2">
      <c r="A2" s="42"/>
    </row>
    <row r="3" spans="1:1" x14ac:dyDescent="0.2">
      <c r="A3" s="42"/>
    </row>
    <row r="4" spans="1:1" ht="43.5" customHeight="1" x14ac:dyDescent="0.2">
      <c r="A4" s="43" t="s">
        <v>7</v>
      </c>
    </row>
    <row r="5" spans="1:1" x14ac:dyDescent="0.2">
      <c r="A5" s="44"/>
    </row>
    <row r="6" spans="1:1" x14ac:dyDescent="0.2">
      <c r="A6" s="42"/>
    </row>
    <row r="7" spans="1:1" ht="51" customHeight="1" x14ac:dyDescent="0.2">
      <c r="A7" s="42"/>
    </row>
    <row r="8" spans="1:1" ht="50.1" customHeight="1" x14ac:dyDescent="0.2">
      <c r="A8" s="45" t="s">
        <v>8</v>
      </c>
    </row>
    <row r="9" spans="1:1" ht="50.1" customHeight="1" x14ac:dyDescent="0.2">
      <c r="A9" s="45" t="s">
        <v>32</v>
      </c>
    </row>
    <row r="10" spans="1:1" ht="50.1" customHeight="1" x14ac:dyDescent="0.2">
      <c r="A10" s="45" t="s">
        <v>33</v>
      </c>
    </row>
    <row r="11" spans="1:1" ht="50.1" customHeight="1" x14ac:dyDescent="0.2">
      <c r="A11" s="45" t="s">
        <v>11</v>
      </c>
    </row>
    <row r="12" spans="1:1" x14ac:dyDescent="0.2">
      <c r="A12" s="42"/>
    </row>
    <row r="13" spans="1:1" x14ac:dyDescent="0.2">
      <c r="A13" s="42"/>
    </row>
    <row r="14" spans="1:1" ht="15.75" x14ac:dyDescent="0.2">
      <c r="A14" s="46"/>
    </row>
    <row r="15" spans="1:1" ht="71.25" customHeight="1" x14ac:dyDescent="0.2">
      <c r="A15" s="47" t="s">
        <v>34</v>
      </c>
    </row>
    <row r="16" spans="1:1" x14ac:dyDescent="0.2">
      <c r="A16" s="48"/>
    </row>
    <row r="17" spans="1:1" x14ac:dyDescent="0.2">
      <c r="A17" s="42"/>
    </row>
    <row r="18" spans="1:1" x14ac:dyDescent="0.2">
      <c r="A18" s="42"/>
    </row>
    <row r="19" spans="1:1" x14ac:dyDescent="0.2">
      <c r="A19" s="42"/>
    </row>
    <row r="20" spans="1:1" ht="14.25" x14ac:dyDescent="0.2">
      <c r="A20" s="49" t="s">
        <v>35</v>
      </c>
    </row>
    <row r="21" spans="1:1" ht="14.25" x14ac:dyDescent="0.2">
      <c r="A21" s="50" t="s">
        <v>36</v>
      </c>
    </row>
    <row r="22" spans="1:1" x14ac:dyDescent="0.2">
      <c r="A22" s="42"/>
    </row>
    <row r="23" spans="1:1" x14ac:dyDescent="0.2">
      <c r="A23" s="42"/>
    </row>
    <row r="24" spans="1:1" x14ac:dyDescent="0.2">
      <c r="A24" s="42"/>
    </row>
    <row r="25" spans="1:1" x14ac:dyDescent="0.2">
      <c r="A25" s="42"/>
    </row>
    <row r="26" spans="1:1" x14ac:dyDescent="0.2">
      <c r="A26" s="42"/>
    </row>
    <row r="27" spans="1:1" x14ac:dyDescent="0.2">
      <c r="A27" s="42"/>
    </row>
    <row r="28" spans="1:1" ht="18.75" x14ac:dyDescent="0.2">
      <c r="A28" s="51"/>
    </row>
    <row r="29" spans="1:1" ht="15" x14ac:dyDescent="0.2">
      <c r="A29" s="52" t="s">
        <v>37</v>
      </c>
    </row>
    <row r="30" spans="1:1" ht="14.25" x14ac:dyDescent="0.2">
      <c r="A30" s="50" t="s">
        <v>22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CEART </vt:lpstr>
      <vt:lpstr>CEFID</vt:lpstr>
      <vt:lpstr>CERES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2019-12-04T13:31:30Z</dcterms:modified>
</cp:coreProperties>
</file>